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ector.salinas\Desktop\COMISION CUARTA\LEGISLATURA 2022-2026\PERIODO 2022-2023\PROPOSICIONES DE COMISIÓN\Proposición 012 de Noviembre 30 de 2022\Respuestas Mintic\"/>
    </mc:Choice>
  </mc:AlternateContent>
  <bookViews>
    <workbookView xWindow="0" yWindow="0" windowWidth="23040" windowHeight="9192" activeTab="1"/>
  </bookViews>
  <sheets>
    <sheet name="Ministerio" sheetId="1" r:id="rId1"/>
    <sheet name="FUTIC" sheetId="2" r:id="rId2"/>
  </sheets>
  <definedNames>
    <definedName name="_xlnm._FilterDatabase" localSheetId="1" hidden="1">FUTIC!$A$7:$T$167</definedName>
    <definedName name="_xlnm._FilterDatabase" localSheetId="0" hidden="1">Ministerio!$A$7:$S$64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4" i="1" l="1"/>
  <c r="Q62" i="1"/>
  <c r="Q60" i="1"/>
  <c r="Q59" i="1"/>
  <c r="Q58" i="1"/>
  <c r="Q57" i="1"/>
  <c r="Q56" i="1"/>
  <c r="Q55" i="1"/>
  <c r="Q54" i="1"/>
  <c r="Q53" i="1"/>
  <c r="Q52" i="1"/>
  <c r="Q51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Q17" i="1"/>
  <c r="Q16" i="1"/>
  <c r="Q15" i="1"/>
  <c r="Q14" i="1"/>
  <c r="Q13" i="1"/>
  <c r="Q12" i="1"/>
  <c r="Q11" i="1"/>
  <c r="S167" i="2"/>
  <c r="S166" i="2"/>
  <c r="S165" i="2"/>
  <c r="S164" i="2"/>
  <c r="S163" i="2"/>
  <c r="S162" i="2"/>
  <c r="S161" i="2"/>
  <c r="S160" i="2"/>
  <c r="S159" i="2"/>
  <c r="S158" i="2"/>
  <c r="S157" i="2"/>
  <c r="S156" i="2"/>
  <c r="S155" i="2"/>
  <c r="S154" i="2"/>
  <c r="S153" i="2"/>
  <c r="S151" i="2"/>
  <c r="S150" i="2"/>
  <c r="S149" i="2"/>
  <c r="S148" i="2"/>
  <c r="S147" i="2"/>
  <c r="S146" i="2"/>
  <c r="S145" i="2"/>
  <c r="S144" i="2"/>
  <c r="S143" i="2"/>
  <c r="S142" i="2"/>
  <c r="S141" i="2"/>
  <c r="S140" i="2"/>
  <c r="S139" i="2"/>
  <c r="S138" i="2"/>
  <c r="S137" i="2"/>
  <c r="S136" i="2"/>
  <c r="S135" i="2"/>
  <c r="S134" i="2"/>
  <c r="S133" i="2"/>
  <c r="S132" i="2"/>
  <c r="S131" i="2"/>
  <c r="S130" i="2"/>
  <c r="S129" i="2"/>
  <c r="S128" i="2"/>
  <c r="S127" i="2"/>
  <c r="S126" i="2"/>
  <c r="S125" i="2"/>
  <c r="S124" i="2"/>
  <c r="S123" i="2"/>
  <c r="S122" i="2"/>
  <c r="S121" i="2"/>
  <c r="S120" i="2"/>
  <c r="S119" i="2"/>
  <c r="S118" i="2"/>
  <c r="S117" i="2"/>
  <c r="S116" i="2"/>
  <c r="S115" i="2"/>
  <c r="S114" i="2"/>
  <c r="S113" i="2"/>
  <c r="S112" i="2"/>
  <c r="S111" i="2"/>
  <c r="S110" i="2"/>
  <c r="S109" i="2"/>
  <c r="S108" i="2"/>
  <c r="S107" i="2"/>
  <c r="S106" i="2"/>
  <c r="S105" i="2"/>
  <c r="S104" i="2"/>
  <c r="S103" i="2"/>
  <c r="S102" i="2"/>
  <c r="S101" i="2"/>
  <c r="S100" i="2"/>
  <c r="S99" i="2"/>
  <c r="S98" i="2"/>
  <c r="S97" i="2"/>
  <c r="S96" i="2"/>
  <c r="S95" i="2"/>
  <c r="S94" i="2"/>
  <c r="S93" i="2"/>
  <c r="S92" i="2"/>
  <c r="S91" i="2"/>
  <c r="S90" i="2"/>
  <c r="S89" i="2"/>
  <c r="S88" i="2"/>
  <c r="S87" i="2"/>
  <c r="S86" i="2"/>
  <c r="S85" i="2"/>
  <c r="S84" i="2"/>
  <c r="S83" i="2"/>
  <c r="S82" i="2"/>
  <c r="S81" i="2"/>
  <c r="S80" i="2"/>
  <c r="S79" i="2"/>
  <c r="S78" i="2"/>
  <c r="S77" i="2"/>
  <c r="S76" i="2"/>
  <c r="S75" i="2"/>
  <c r="S74" i="2"/>
  <c r="S73" i="2"/>
  <c r="S72" i="2"/>
  <c r="S71" i="2"/>
  <c r="S70" i="2"/>
  <c r="S69" i="2"/>
  <c r="S68" i="2"/>
  <c r="S67" i="2"/>
  <c r="S66" i="2"/>
  <c r="S65" i="2"/>
  <c r="S64" i="2"/>
  <c r="S62" i="2"/>
  <c r="S61" i="2"/>
  <c r="S60" i="2"/>
  <c r="S59" i="2"/>
  <c r="S58" i="2"/>
  <c r="S57" i="2"/>
  <c r="S56" i="2"/>
  <c r="S55" i="2"/>
  <c r="S54" i="2"/>
  <c r="S53" i="2"/>
  <c r="S52" i="2"/>
  <c r="S51" i="2"/>
  <c r="S50" i="2"/>
  <c r="S49" i="2"/>
  <c r="S48" i="2"/>
  <c r="S47" i="2"/>
  <c r="S46" i="2"/>
  <c r="S45" i="2"/>
  <c r="S44" i="2"/>
  <c r="S43" i="2"/>
  <c r="S42" i="2"/>
  <c r="S41" i="2"/>
  <c r="S40" i="2"/>
  <c r="S39" i="2"/>
  <c r="S38" i="2"/>
  <c r="S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20" i="2"/>
  <c r="S19" i="2"/>
  <c r="S18" i="2"/>
  <c r="S17" i="2"/>
  <c r="S16" i="2"/>
  <c r="S15" i="2"/>
  <c r="S14" i="2"/>
  <c r="S13" i="2"/>
  <c r="S12" i="2"/>
  <c r="S11" i="2"/>
  <c r="S10" i="2"/>
  <c r="S9" i="2"/>
  <c r="S8" i="2"/>
  <c r="T152" i="2"/>
  <c r="U152" i="2" s="1"/>
  <c r="Q152" i="2"/>
  <c r="R152" i="2" s="1"/>
  <c r="O152" i="2"/>
  <c r="N152" i="2"/>
  <c r="M152" i="2"/>
  <c r="L152" i="2"/>
  <c r="K152" i="2"/>
  <c r="P152" i="2" s="1"/>
  <c r="T109" i="2"/>
  <c r="U109" i="2" s="1"/>
  <c r="Q109" i="2"/>
  <c r="O109" i="2"/>
  <c r="N109" i="2"/>
  <c r="M109" i="2"/>
  <c r="L109" i="2"/>
  <c r="K109" i="2"/>
  <c r="R109" i="2" s="1"/>
  <c r="T63" i="2"/>
  <c r="Q63" i="2"/>
  <c r="O63" i="2"/>
  <c r="S63" i="2" s="1"/>
  <c r="N63" i="2"/>
  <c r="M63" i="2"/>
  <c r="L63" i="2"/>
  <c r="K63" i="2"/>
  <c r="U63" i="2" s="1"/>
  <c r="S64" i="1"/>
  <c r="P64" i="1"/>
  <c r="N64" i="1"/>
  <c r="R63" i="1"/>
  <c r="O63" i="1"/>
  <c r="M63" i="1"/>
  <c r="L63" i="1"/>
  <c r="K63" i="1"/>
  <c r="J63" i="1"/>
  <c r="S62" i="1"/>
  <c r="P62" i="1"/>
  <c r="N62" i="1"/>
  <c r="R61" i="1"/>
  <c r="S61" i="1" s="1"/>
  <c r="O61" i="1"/>
  <c r="P61" i="1" s="1"/>
  <c r="M61" i="1"/>
  <c r="L61" i="1"/>
  <c r="K61" i="1"/>
  <c r="J61" i="1"/>
  <c r="S60" i="1"/>
  <c r="P60" i="1"/>
  <c r="N60" i="1"/>
  <c r="S59" i="1"/>
  <c r="P59" i="1"/>
  <c r="N59" i="1"/>
  <c r="S58" i="1"/>
  <c r="P58" i="1"/>
  <c r="N58" i="1"/>
  <c r="S57" i="1"/>
  <c r="P57" i="1"/>
  <c r="N57" i="1"/>
  <c r="S56" i="1"/>
  <c r="P56" i="1"/>
  <c r="N56" i="1"/>
  <c r="S55" i="1"/>
  <c r="P55" i="1"/>
  <c r="N55" i="1"/>
  <c r="S54" i="1"/>
  <c r="P54" i="1"/>
  <c r="N54" i="1"/>
  <c r="S53" i="1"/>
  <c r="P53" i="1"/>
  <c r="N53" i="1"/>
  <c r="S52" i="1"/>
  <c r="P52" i="1"/>
  <c r="N52" i="1"/>
  <c r="S51" i="1"/>
  <c r="P51" i="1"/>
  <c r="N51" i="1"/>
  <c r="R50" i="1"/>
  <c r="O50" i="1"/>
  <c r="M50" i="1"/>
  <c r="Q50" i="1" s="1"/>
  <c r="L50" i="1"/>
  <c r="K50" i="1"/>
  <c r="J50" i="1"/>
  <c r="S49" i="1"/>
  <c r="P49" i="1"/>
  <c r="N49" i="1"/>
  <c r="S48" i="1"/>
  <c r="P48" i="1"/>
  <c r="N48" i="1"/>
  <c r="S47" i="1"/>
  <c r="P47" i="1"/>
  <c r="N47" i="1"/>
  <c r="S46" i="1"/>
  <c r="P46" i="1"/>
  <c r="N46" i="1"/>
  <c r="S45" i="1"/>
  <c r="P45" i="1"/>
  <c r="N45" i="1"/>
  <c r="S44" i="1"/>
  <c r="P44" i="1"/>
  <c r="N44" i="1"/>
  <c r="S43" i="1"/>
  <c r="P43" i="1"/>
  <c r="N43" i="1"/>
  <c r="S42" i="1"/>
  <c r="P42" i="1"/>
  <c r="N42" i="1"/>
  <c r="S41" i="1"/>
  <c r="P41" i="1"/>
  <c r="N41" i="1"/>
  <c r="S40" i="1"/>
  <c r="P40" i="1"/>
  <c r="N40" i="1"/>
  <c r="S39" i="1"/>
  <c r="P39" i="1"/>
  <c r="N39" i="1"/>
  <c r="S38" i="1"/>
  <c r="P38" i="1"/>
  <c r="N38" i="1"/>
  <c r="S37" i="1"/>
  <c r="P37" i="1"/>
  <c r="N37" i="1"/>
  <c r="S36" i="1"/>
  <c r="P36" i="1"/>
  <c r="N36" i="1"/>
  <c r="S35" i="1"/>
  <c r="P35" i="1"/>
  <c r="N35" i="1"/>
  <c r="S34" i="1"/>
  <c r="P34" i="1"/>
  <c r="N34" i="1"/>
  <c r="S33" i="1"/>
  <c r="P33" i="1"/>
  <c r="N33" i="1"/>
  <c r="S32" i="1"/>
  <c r="P32" i="1"/>
  <c r="N32" i="1"/>
  <c r="S31" i="1"/>
  <c r="P31" i="1"/>
  <c r="N31" i="1"/>
  <c r="S30" i="1"/>
  <c r="P30" i="1"/>
  <c r="N30" i="1"/>
  <c r="S29" i="1"/>
  <c r="P29" i="1"/>
  <c r="N29" i="1"/>
  <c r="S28" i="1"/>
  <c r="P28" i="1"/>
  <c r="N28" i="1"/>
  <c r="S27" i="1"/>
  <c r="P27" i="1"/>
  <c r="N27" i="1"/>
  <c r="S26" i="1"/>
  <c r="P26" i="1"/>
  <c r="N26" i="1"/>
  <c r="S25" i="1"/>
  <c r="P25" i="1"/>
  <c r="N25" i="1"/>
  <c r="S24" i="1"/>
  <c r="P24" i="1"/>
  <c r="N24" i="1"/>
  <c r="S23" i="1"/>
  <c r="P23" i="1"/>
  <c r="N23" i="1"/>
  <c r="S22" i="1"/>
  <c r="P22" i="1"/>
  <c r="N22" i="1"/>
  <c r="S21" i="1"/>
  <c r="P21" i="1"/>
  <c r="N21" i="1"/>
  <c r="S20" i="1"/>
  <c r="P20" i="1"/>
  <c r="N20" i="1"/>
  <c r="S19" i="1"/>
  <c r="P19" i="1"/>
  <c r="N19" i="1"/>
  <c r="S18" i="1"/>
  <c r="P18" i="1"/>
  <c r="N18" i="1"/>
  <c r="S17" i="1"/>
  <c r="P17" i="1"/>
  <c r="N17" i="1"/>
  <c r="S16" i="1"/>
  <c r="P16" i="1"/>
  <c r="N16" i="1"/>
  <c r="S15" i="1"/>
  <c r="P15" i="1"/>
  <c r="N15" i="1"/>
  <c r="S14" i="1"/>
  <c r="P14" i="1"/>
  <c r="N14" i="1"/>
  <c r="S13" i="1"/>
  <c r="P13" i="1"/>
  <c r="N13" i="1"/>
  <c r="S12" i="1"/>
  <c r="P12" i="1"/>
  <c r="N12" i="1"/>
  <c r="S11" i="1"/>
  <c r="P11" i="1"/>
  <c r="N11" i="1"/>
  <c r="R10" i="1"/>
  <c r="O10" i="1"/>
  <c r="M10" i="1"/>
  <c r="L10" i="1"/>
  <c r="K10" i="1"/>
  <c r="J10" i="1"/>
  <c r="K9" i="1"/>
  <c r="P109" i="2" l="1"/>
  <c r="K8" i="1"/>
  <c r="N50" i="1"/>
  <c r="P63" i="2"/>
  <c r="S50" i="1"/>
  <c r="R63" i="2"/>
  <c r="M9" i="1"/>
  <c r="M8" i="1" s="1"/>
  <c r="S152" i="2"/>
  <c r="R9" i="1"/>
  <c r="P63" i="1"/>
  <c r="P50" i="1"/>
  <c r="Q61" i="1"/>
  <c r="P10" i="1"/>
  <c r="N63" i="1"/>
  <c r="S63" i="1"/>
  <c r="Q10" i="1"/>
  <c r="S10" i="1"/>
  <c r="L9" i="1"/>
  <c r="L8" i="1" s="1"/>
  <c r="N61" i="1"/>
  <c r="Q63" i="1"/>
  <c r="R8" i="1"/>
  <c r="O9" i="1"/>
  <c r="Q9" i="1" s="1"/>
  <c r="N10" i="1"/>
  <c r="J9" i="1"/>
  <c r="J8" i="1" s="1"/>
  <c r="O8" i="1" l="1"/>
  <c r="P8" i="1" s="1"/>
  <c r="P9" i="1"/>
  <c r="N9" i="1"/>
  <c r="N8" i="1"/>
  <c r="S8" i="1"/>
  <c r="S9" i="1"/>
  <c r="Q8" i="1" l="1"/>
</calcChain>
</file>

<file path=xl/sharedStrings.xml><?xml version="1.0" encoding="utf-8"?>
<sst xmlns="http://schemas.openxmlformats.org/spreadsheetml/2006/main" count="1665" uniqueCount="323">
  <si>
    <t>FONDO ÚNICO DE TECNOLOGÍAS DE LA INFORMACIÓN Y LAS COMUNICACIONES</t>
  </si>
  <si>
    <t>SECCIÓN 23-06-00</t>
  </si>
  <si>
    <t>INFORME DE EJECUCIÓN DEL PRESUPUESTO DE GASTOS</t>
  </si>
  <si>
    <t>VIGENCIA FISCAL 2022</t>
  </si>
  <si>
    <t>NOVIEMBRE</t>
  </si>
  <si>
    <t>TIPO</t>
  </si>
  <si>
    <t>CTA</t>
  </si>
  <si>
    <t>SUB
CTA</t>
  </si>
  <si>
    <t>OBJ</t>
  </si>
  <si>
    <t>ORD</t>
  </si>
  <si>
    <t>SOR
ORD</t>
  </si>
  <si>
    <t>ITEM</t>
  </si>
  <si>
    <t>SUB
ITEM</t>
  </si>
  <si>
    <t>DESCRIPCION</t>
  </si>
  <si>
    <t>APR. VIGENTE</t>
  </si>
  <si>
    <t>CDP</t>
  </si>
  <si>
    <t>APR. DISPONIBLE</t>
  </si>
  <si>
    <t>% COMP</t>
  </si>
  <si>
    <t>% OBLIG</t>
  </si>
  <si>
    <t>GASTO</t>
  </si>
  <si>
    <t>A</t>
  </si>
  <si>
    <t>FUNCIONAMIENTO</t>
  </si>
  <si>
    <t>01</t>
  </si>
  <si>
    <t>GASTOS DE PERSONAL</t>
  </si>
  <si>
    <t>SALARIO</t>
  </si>
  <si>
    <t>001</t>
  </si>
  <si>
    <t>SUELDO BÁSICO</t>
  </si>
  <si>
    <t>002</t>
  </si>
  <si>
    <t>GASTOS DE REPRESENTACIÓN</t>
  </si>
  <si>
    <t>003</t>
  </si>
  <si>
    <t>PRIMA TÉCNICA SALARIAL</t>
  </si>
  <si>
    <t>004</t>
  </si>
  <si>
    <t>SUBSIDIO DE ALIMENTACIÓN</t>
  </si>
  <si>
    <t>005</t>
  </si>
  <si>
    <t>AUXILIO DE TRANSPORTE</t>
  </si>
  <si>
    <t>006</t>
  </si>
  <si>
    <t>PRIMA DE SERVICIO</t>
  </si>
  <si>
    <t>007</t>
  </si>
  <si>
    <t>BONIFICACIÓN POR SERVICIOS PRESTADOS</t>
  </si>
  <si>
    <t>008</t>
  </si>
  <si>
    <t>HORAS EXTRAS, DOMINICALES, FESTIVOS Y RECARGOS</t>
  </si>
  <si>
    <t>009</t>
  </si>
  <si>
    <t>PRIMA DE NAVIDAD</t>
  </si>
  <si>
    <t>010</t>
  </si>
  <si>
    <t>PRIMA DE VACACIONES</t>
  </si>
  <si>
    <t>012</t>
  </si>
  <si>
    <t xml:space="preserve">AUXILIO DE CONECTIVIDAD DIGITAL </t>
  </si>
  <si>
    <t>PRIMAS EXTRAORDINARIAS</t>
  </si>
  <si>
    <t>02</t>
  </si>
  <si>
    <t>CONTRIBUCIONES INHERENTES A LA NÓMINA</t>
  </si>
  <si>
    <t>APORTES A LA SEGURIDAD SOCIAL EN PENSIONES</t>
  </si>
  <si>
    <t>APORTES A LA SEGURIDAD SOCIAL EN SALUD</t>
  </si>
  <si>
    <t xml:space="preserve">AUXILIO DE CESANTÍAS </t>
  </si>
  <si>
    <t>APORTES A CAJAS DE COMPENSACIÓN FAMILIAR</t>
  </si>
  <si>
    <t>APORTES GENERALES AL SISTEMA DE RIESGOS LABORALES</t>
  </si>
  <si>
    <t>APORTES AL ICBF</t>
  </si>
  <si>
    <t>APORTES AL SENA</t>
  </si>
  <si>
    <t>APORTES A LA ESAP</t>
  </si>
  <si>
    <t>APORTES A ESCUELAS INDUSTRIALES E INSTITUTOS TÉCNICOS</t>
  </si>
  <si>
    <t>03</t>
  </si>
  <si>
    <t>REMUNERACIONES NO CONSTITUTIVAS DE FACTOR SALARIAL</t>
  </si>
  <si>
    <t>VACACIONES</t>
  </si>
  <si>
    <t>INDEMNIZACIÓN POR VACACIONES</t>
  </si>
  <si>
    <t>BONIFICACIÓN ESPECIAL DE RECREACIÓN</t>
  </si>
  <si>
    <t>PRIMA TÉCNICA NO SALARIAL</t>
  </si>
  <si>
    <t>PRIMA DE RIESGO</t>
  </si>
  <si>
    <t>016</t>
  </si>
  <si>
    <t>PRIMA DE COORDINACIÓN</t>
  </si>
  <si>
    <t>030</t>
  </si>
  <si>
    <t>BONIFICACIÓN DE DIRECCIÓN</t>
  </si>
  <si>
    <t>ADQUISICIÓN DE BIENES  Y SERVICIOS</t>
  </si>
  <si>
    <t>SERVICIOS DE APOYO AL TRANSPORTE</t>
  </si>
  <si>
    <t>SERVICIOS FINANCIEROS Y SERVICIOS CONEXOS</t>
  </si>
  <si>
    <t>SERVICIOS JURÍDICOS Y CONTABLES</t>
  </si>
  <si>
    <t>OTROS SERVICIOS PROFESIONALES, CIENTÍFICOS Y TÉCNICOS</t>
  </si>
  <si>
    <t>SERVICIOS DE SOPORTE</t>
  </si>
  <si>
    <t>SERVICIOS DE EDUCACIÓN</t>
  </si>
  <si>
    <t>SERVICIOS PARA EL CUIDADO DE LA SALUD HUMANA Y SERVICIOS SOCIALES</t>
  </si>
  <si>
    <t>TRANSFERENCIAS CORRIENTES</t>
  </si>
  <si>
    <t>04</t>
  </si>
  <si>
    <t>CUOTAS PARTES PENSIONALES (DE PENSIONES)</t>
  </si>
  <si>
    <t>CUOTAS PARTES PENSIONALES A CARGO DE LA ENTIDAD (DE PENSIONES)</t>
  </si>
  <si>
    <t>BONOS PENSIONALES (DE PENSIONES)</t>
  </si>
  <si>
    <t>BONOS PENSIONALES A CARGO DE LA ENTIDAD (DE PENSIONES)</t>
  </si>
  <si>
    <t>INCAPACIDADES Y LICENCIAS DE MATERNIDAD Y PATERNIDAD (NO DE PENSIONES)</t>
  </si>
  <si>
    <t>INCAPACIDADES (NO DE PENSIONES)</t>
  </si>
  <si>
    <t>LICENCIAS DE MATERNIDAD Y PATERNIDAD (NO DE PENSIONES)</t>
  </si>
  <si>
    <t>10</t>
  </si>
  <si>
    <t>SENTENCIAS Y CONCILIACIONES</t>
  </si>
  <si>
    <t>SENTENCIAS</t>
  </si>
  <si>
    <t>LAUDOS ARBITRALES</t>
  </si>
  <si>
    <t>08</t>
  </si>
  <si>
    <t>GASTOS POR TRIBUTOS, MULTAS, SANCIONES E INTERESES DE MORA</t>
  </si>
  <si>
    <t>CUOTA DE FISCALIZACIÓN Y AUDITAJE</t>
  </si>
  <si>
    <t>B</t>
  </si>
  <si>
    <t>SERVICIO DE LA DEUDA</t>
  </si>
  <si>
    <t>OTRAS CUENTAS POR PAGAR</t>
  </si>
  <si>
    <t>REC</t>
  </si>
  <si>
    <t>APR BLOQUEADA</t>
  </si>
  <si>
    <t>20</t>
  </si>
  <si>
    <t>HILADOS E HILOS; TEJIDOS DE FIBRAS TEXTILES INCLUSO AFELPADOS</t>
  </si>
  <si>
    <t>ARTÍCULOS TEXTILES (EXCEPTO PRENDAS DE VESTIR)</t>
  </si>
  <si>
    <t>DOTACIÓN (PRENDAS DE VESTIR Y CALZADO)</t>
  </si>
  <si>
    <t>PRODUCTOS DE MADERA, CORCHO, CESTERÍA Y ESPARTERÍA</t>
  </si>
  <si>
    <t>PASTA O PULPA, PAPEL Y PRODUCTOS DE PAPEL; IMPRESOS Y ARTÍCULOS RELACIONADOS</t>
  </si>
  <si>
    <t>PRODUCTOS DE HORNOS DE COQUE; PRODUCTOS DE REFINACIÓN DE PETRÓLEO Y COMBUSTIBLE NUCLEAR</t>
  </si>
  <si>
    <t>OTROS PRODUCTOS QUÍMICOS; FIBRAS ARTIFICIALES (O FIBRAS INDUSTRIALES HECHAS POR EL HOMBRE)</t>
  </si>
  <si>
    <t>PRODUCTOS DE CAUCHO Y PLÁSTICO</t>
  </si>
  <si>
    <t>OTROS BIENES TRANSPORTABLES N.C.P.</t>
  </si>
  <si>
    <t>PRODUCTOS METÁLICOS ELABORADOS (EXCEPTO MAQUINARIA Y EQUIPO)</t>
  </si>
  <si>
    <t>MAQUINARIA Y APARATOS ELÉCTRICOS</t>
  </si>
  <si>
    <t>APARATOS MÉDICOS, INSTRUMENTOS ÓPTICOS Y DE PRECISIÓN, RELOJES</t>
  </si>
  <si>
    <t>SERVICIOS DE CONSTRUCCIÓN</t>
  </si>
  <si>
    <t>ALOJAMIENTO; SERVICIOS DE SUMINISTROS DE COMIDAS Y BEBIDAS</t>
  </si>
  <si>
    <t>SERVICIOS DE TRANSPORTE DE PASAJEROS</t>
  </si>
  <si>
    <t>SERVICIOS DE TRANSPORTE DE CARGA</t>
  </si>
  <si>
    <t>SERVICIOS POSTALES Y DE MENSAJERÍA</t>
  </si>
  <si>
    <t>SERVICIOS DE DISTRIBUCIÓN DE ELECTRICIDAD, GAS Y AGUA (POR CUENTA PROPIA)</t>
  </si>
  <si>
    <t>SERVICIOS INMOBILIARIOS</t>
  </si>
  <si>
    <t>SERVICIOS DE TELECOMUNICACIONES, TRANSMISIÓN Y SUMINISTRO DE INFORMACIÓN</t>
  </si>
  <si>
    <t>SERVICIOS DE MANTENIMIENTO, REPARACIÓN E INSTALACIÓN (EXCEPTO SERVICIOS DE CONSTRUCCIÓN)</t>
  </si>
  <si>
    <t>OTROS SERVICIOS DE FABRICACIÓN; SERVICIOS DE EDICIÓN, IMPRESIÓN Y REPRODUCCIÓN; SERVICIOS DE RECUPERACIÓN DE MATERIALES</t>
  </si>
  <si>
    <t>SERVICIOS DE ALCANTARILLADO, RECOLECCIÓN, TRATAMIENTO Y DISPOSICIÓN DE DESECHOS Y OTROS SERVICIOS DE SANEAMIENTO AMBIENTAL</t>
  </si>
  <si>
    <t>VIÁTICOS DE LOS FUNCIONARIOS EN COMISIÓN</t>
  </si>
  <si>
    <t>A ORGANIZACIONES INTERNACIONALES</t>
  </si>
  <si>
    <t>014</t>
  </si>
  <si>
    <t>MEMBRESÍAS</t>
  </si>
  <si>
    <t>093</t>
  </si>
  <si>
    <t>094</t>
  </si>
  <si>
    <t>A LA COMISIÓN DE REGULACIÓN DE COMUNICACIONES (CRC). ARTÍCULO 20 LEY 1978 DE 2019</t>
  </si>
  <si>
    <t>011</t>
  </si>
  <si>
    <t>TRANSFERIR A LA AGENCIA NACIONAL DEL ESPECTRO ARTICULO 31 LEY 1341 DE 2009 Y ARTICULO 6O. DEL DECRETO 4169 DE 2011</t>
  </si>
  <si>
    <t>TRANSFERIR A LA SUPERINTENDENCIA DE INDUSTRIA Y COMERCIO DECRETOS 1130 Y 1620 DE 1999 Y 2003.  LEYES 1341 Y 1369 DE 2009</t>
  </si>
  <si>
    <t>083</t>
  </si>
  <si>
    <t>APOYO A ACTIVIDADES DEL MINTIC. ART 22 LEY 1978 DE 2019</t>
  </si>
  <si>
    <t>999</t>
  </si>
  <si>
    <t>OTRAS TRANSFERENCIAS - DISTRIBUCIÓN PREVIO CONCEPTO DGPPN</t>
  </si>
  <si>
    <t>21</t>
  </si>
  <si>
    <t>TRANSFERENCIAS DE EXCEDENTES FINANCIEROS A LA NACIÓN (ART. 16 EOP)</t>
  </si>
  <si>
    <t>029</t>
  </si>
  <si>
    <t>PLANES COMPLEMENTARIOS DE SALUD (NO DE PENSIONES).</t>
  </si>
  <si>
    <t>11</t>
  </si>
  <si>
    <t>07</t>
  </si>
  <si>
    <t>TRANSFERIR AL OPERADOR OFICIAL DE LOS SERVICIOS DE FRANQUICIA POSTAL Y TELEGRÁFICA</t>
  </si>
  <si>
    <t xml:space="preserve">TRANSFERENCIA  PARA FINANCIAMIENTO DEL SERVICIO POSTAL UNIVERSAL </t>
  </si>
  <si>
    <t>A RADIO TELEVISIÓN NACIONAL DE COLOMBIA (RTVC). ARTICULO 45 LEY 1978 DE 2019</t>
  </si>
  <si>
    <t>GASTOS PR TRIBUTOS, MULTAS, SANCIONES E INTERESES DE MORA</t>
  </si>
  <si>
    <t>IMPUESTOS</t>
  </si>
  <si>
    <t>IMPUESTO PREDIAL Y SOBRETASA AMBIENTAL</t>
  </si>
  <si>
    <t>IMPUESTO SOBRE VEHÍCULOS AUTOMOTORES</t>
  </si>
  <si>
    <t>C</t>
  </si>
  <si>
    <t>INVERSIÓN</t>
  </si>
  <si>
    <t>2301</t>
  </si>
  <si>
    <t>0400</t>
  </si>
  <si>
    <t>ANÁLISIS Y CONTROL EN LOS SERVICIOS DE TELECOMUNICACIONES Y SERVICIOS POSTALES A NIVEL  NACIONAL</t>
  </si>
  <si>
    <t>0</t>
  </si>
  <si>
    <t>2301055</t>
  </si>
  <si>
    <t>ADQUISICIÓN DE BIENES Y SERVICIOS - SERVICIO DE VIGILANCIA Y CONTROL DE COMUNICACIONES MÓVIL Y NO MÓVIL - ANÁLISIS Y CONTROL EN LOS SERVICIOS DE TELECOMUNICACIONES Y SERVICIOS POSTALES A NIVEL  NACIONAL</t>
  </si>
  <si>
    <t>2301056</t>
  </si>
  <si>
    <t>ADQUISICIÓN DE BIENES Y SERVICIOS - SERVICIO DE VIGILANCIA Y CONTROL DE RADIODIFUSIÓN SONORA Y POSTAL - ANÁLISIS Y CONTROL EN LOS SERVICIOS DE TELECOMUNICACIONES Y SERVICIOS POSTALES A NIVEL  NACIONAL</t>
  </si>
  <si>
    <t>2301003</t>
  </si>
  <si>
    <t>ADQUISICIÓN DE BIENES Y SERVICIOS - DOCUMENTOS DE LINEAMIENTOS TÉCNICOS - ANÁLISIS Y CONTROL EN LOS SERVICIOS DE TELECOMUNICACIONES Y SERVICIOS POSTALES A NIVEL  NACIONAL</t>
  </si>
  <si>
    <t>12</t>
  </si>
  <si>
    <t>AMPLIACIÓN PROGRAMA DE TELECOMUNICACIONES SOCIALES  NACIONAL</t>
  </si>
  <si>
    <t>2301028</t>
  </si>
  <si>
    <t>ADQUISICIÓN DE BIENES Y SERVICIOS - SERVICIO DE CONEXIONES A REDES DE SERVICIO PORTADOR - AMPLIACIÓN PROGRAMA DE TELECOMUNICACIONES SOCIALES  NACIONAL</t>
  </si>
  <si>
    <t>2301024</t>
  </si>
  <si>
    <t>TRANSFERENCIAS CORRIENTES - SERVICIO DE ACCESO Y USO DE TECNOLOGÍAS DE LA INFORMACIÓN Y LAS COMUNICACIONES - AMPLIACIÓN PROGRAMA DE TELECOMUNICACIONES SOCIALES  NACIONAL</t>
  </si>
  <si>
    <t>TRANSFERENCIAS CORRIENTES - SERVICIO DE CONEXIONES A REDES DE SERVICIO PORTADOR - AMPLIACIÓN PROGRAMA DE TELECOMUNICACIONES SOCIALES  NACIONAL</t>
  </si>
  <si>
    <t>14</t>
  </si>
  <si>
    <t>APOYO FINANCIERO PARA EL SUMINISTRO DE TERMINALES A NIVEL  NACIONAL</t>
  </si>
  <si>
    <t>2301066</t>
  </si>
  <si>
    <t>TRANSFERENCIAS CORRIENTES - SERVICIO DE APOYO FINANCIERO PARA ELACCESO A TERMINALES DE CÓMPUTO Y CONTENIDOS DIGITALES - APOYO FINANCIERO PARA EL SUMINISTRO DE TERMINALES A NIVEL  NACIONAL</t>
  </si>
  <si>
    <t>2301065</t>
  </si>
  <si>
    <t>TRANSFERENCIAS CORRIENTES - SERVICIO DE APOYO FINANCIERO PARA LA RECOLECCIÓN Y GESTIÓN DE RESIDUOS ELECTRÓNICOS - APOYO FINANCIERO PARA EL SUMINISTRO DE TERMINALES A NIVEL  NACIONAL</t>
  </si>
  <si>
    <t>16</t>
  </si>
  <si>
    <t>GENERACIÓN DE POLÍTICAS Y ESTRATEGIAS DIRIGIDAS A MEJORAR LA COMPETITIVIDAD DE LA INDUSTRIA DE COMUNICACIONES  NACIONAL</t>
  </si>
  <si>
    <t>2301029</t>
  </si>
  <si>
    <t>ADQUISICIÓN DE BIENES Y SERVICIOS - SERVICIO DE DIVULGACIÓN DE LA REGULACIÓN EN MATERIA DE TECNOLOGÍAS DE LA INFORMACIÓN Y LAS COMUNICACIONES, Y EN MATERIA POSTAL - GENERACIÓN DE POLÍTICAS Y ESTRATEGIAS DIRIGIDAS A MEJORAR LA COMPETITIVIDAD DE LA IND</t>
  </si>
  <si>
    <t>2301068</t>
  </si>
  <si>
    <t>ADQUISICIÓN DE BIENES Y SERVICIOS - SERVICIO DE ASISTENCIA TÉCNICA A LOS USUARIOS DEL SECTOR DE LAS COMUNICACIONES EN USO DEL ESPECTRO - GENERACIÓN DE POLÍTICAS Y ESTRATEGIAS DIRIGIDAS A MEJORAR LA COMPETITIVIDAD DE LA INDUSTRIA DE COMUNICACIONES  NA</t>
  </si>
  <si>
    <t>2301006</t>
  </si>
  <si>
    <t>ADQUISICIÓN DE BIENES Y SERVICIOS - DOCUMENTOS NORMATIVOS - GENERACIÓN DE POLÍTICAS Y ESTRATEGIAS DIRIGIDAS A MEJORAR LA COMPETITIVIDAD DE LA INDUSTRIA DE COMUNICACIONES  NACIONAL</t>
  </si>
  <si>
    <t/>
  </si>
  <si>
    <t>TRANSFERENCIAS CORRIENTES - DOCUMENTOS NORMATIVOS - GENERACIÓN DE POLÍTICAS Y ESTRATEGIAS DIRIGIDAS A MEJORAR LA COMPETITIVIDAD DE LA INDUSTRIA DE COMUNICACIONES NACIONAL</t>
  </si>
  <si>
    <t>TRANSFERENCIAS CORRIENTES - SERVICIO DE DIVULGACIÓN DE LA REGULACIÓN EN MATERIA DE TECNOLOGÍAS DE LA INFORMACIÓN Y LAS COMUNICACIONES, Y EN MATERIA POSTAL - GENERACIÓN DE POLÍTICAS Y ESTRATEGIAS DIRIGIDAS A MEJORAR LA COMPETITIVIDAD DE LA INDUSTRIA D</t>
  </si>
  <si>
    <t>17</t>
  </si>
  <si>
    <t>EXTENSIÓN ,DESCENTRALIZACIÓN Y COBERTURA DE LA RADIO PÚBLICA  NACIONAL</t>
  </si>
  <si>
    <t>2301008</t>
  </si>
  <si>
    <t>TRANSFERENCIAS CORRIENTES - ESTACIONES DE RADIODIFUSIÓN - EXTENSIÓN ,DESCENTRALIZACIÓN Y COBERTURA DE LA RADIO PÚBLICA  NACIONAL</t>
  </si>
  <si>
    <t>2301009</t>
  </si>
  <si>
    <t>TRANSFERENCIAS CORRIENTES - ESTUDIOS DE RADIO - EXTENSIÓN ,DESCENTRALIZACIÓN Y COBERTURA DE LA RADIO PÚBLICA  NACIONAL</t>
  </si>
  <si>
    <t>IMPLEMENTACIÓN SOLUCIONES DE ACCESO COMUNITARIO A LAS TECNOLOGÍAS DE LA INFORMACIÓN Y LAS COMUNICACIONES  NACIONAL</t>
  </si>
  <si>
    <t>ADQUISICIÓN DE BIENES Y SERVICIOS - SERVICIO DE ACCESO Y USO DE TECNOLOGÍAS DE LA INFORMACIÓN Y LAS COMUNICACIONES - IMPLEMENTACIÓN SOLUCIONES DE ACCESO COMUNITARIO A LAS TECNOLOGÍAS DE LA INFORMACIÓN Y LAS COMUNICACIONES  NACIONAL</t>
  </si>
  <si>
    <t>TRANSFERENCIAS CORRIENTES - SERVICIO DE ACCESO Y USO DE TECNOLOGÍAS DE LA INFORMACIÓN Y LAS COMUNICACIONES - IMPLEMENTACIÓN SOLUCIONES DE ACCESO COMUNITARIO A LAS TECNOLOGÍAS DE LA INFORMACIÓN Y LAS COMUNICACIONES  NACIONAL</t>
  </si>
  <si>
    <t>DESARROLLO MASIFICACIÓN ACCESO A INTERNET  NACIONAL</t>
  </si>
  <si>
    <t>2301027</t>
  </si>
  <si>
    <t>ADQUISICIÓN DE BIENES Y SERVICIOS - SERVICIO DE CONEXIONES A REDES DE ACCESO - DESARROLLO MASIFICACIÓN ACCESO A INTERNET  NACIONAL</t>
  </si>
  <si>
    <t>TRANSFERENCIAS CORRIENTES - SERVICIO DE CONEXIONES A REDES DE ACCESO - DESARROLLO MASIFICACIÓN ACCESO A INTERNET  NACIONAL</t>
  </si>
  <si>
    <t>23</t>
  </si>
  <si>
    <t>FORTALECIMIENTO DE CAPACIDADES REGIONALES EN DESARROLLO DE POLITICA PUBLICA TIC ORIENTADA HACIA EL CIERRE DE BRECHA DIGITAL REGIONAL NACIONAL</t>
  </si>
  <si>
    <t>2301015</t>
  </si>
  <si>
    <t>ADQUISICIÓN DE BIENES Y SERVICIOS - SERVICIO DE ASISTENCIA TÉCNICA PARA PROYECTOS EN TECNOLOGÍAS DE LA INFORMACIÓN Y LAS COMUNICACIONES - FORTALECIMIENTO DE CAPACIDADES REGIONALES EN DESARROLLO DE POLITICA PUBLICA TIC ORIENTADA HACIA EL CIERRE DE BRE</t>
  </si>
  <si>
    <t xml:space="preserve">ADQUISICION DE BIENES Y SERVICIOS - DOCUMENTO DE LINEAMIENTOS TECNICOS - FORTALECIMIENTO DE CAPACIDADES REGIONALES EN DESARROLLO DE POLÍTICA PÚBLICA TIC ORIENTADA HACIA EL CIERRE DE BRECHA DIGITAL </t>
  </si>
  <si>
    <t>24</t>
  </si>
  <si>
    <t>APROVECHAMIENTO Y PROMOCIÓN DE SOLUCIONES TECNOLÓGICAS DE ACCESO PÚBLICO EN LAS REGIONES DEL TERRITORIO   NACIONAL</t>
  </si>
  <si>
    <t>ADQUISICIÓN DE BIENES Y SERVICIOS - SERVICIO DE ASISTENCIA TÉCNICA PARA PROYECTOS EN TECNOLOGÍAS DE LA INFORMACIÓN Y LAS COMUNICACIONES - APROVECHAMIENTO Y PROMOCIÓN DE SOLUCIONES TECNOLÓGICAS DE ACCESO PÚBLICO EN LAS REGIONES DEL TERRITORIO   NACION</t>
  </si>
  <si>
    <t>2301076</t>
  </si>
  <si>
    <t>ADQUISICIÓN DE BIENES Y SERVICIOS - SERVICIO DE ACCESO Y PROMOCIÓN A LAS TECNOLOGÍAS DE LA INFORMACIÓN Y LAS COMUNICACIONES - APROVECHAMIENTO Y PROMOCIÓN DE SOLUCIONES TECNOLÓGICAS DE ACCESO PÚBLICO EN LAS REGIONES DEL TERRITORIO   NACIONAL</t>
  </si>
  <si>
    <t>TRANSFERENCIAS CORRIENTES - SERVICIO DE ACCESO Y PROMOCIÓN A LAS TECNOLOGÍAS DE LA INFORMACIÓN Y LAS COMUNICACIONES - APROVECHAMIENTO Y PROMOCIÓN DE SOLUCIONES TECNOLÓGICAS DE ACCESO PÚBLICO EN LAS REGIONES DEL TERRITORIO   NACIONAL</t>
  </si>
  <si>
    <t>25</t>
  </si>
  <si>
    <t>APOYO A OPERADORES PÚBLICOS DEL SERVICIO DE TELEVISIÓN NACIONAL</t>
  </si>
  <si>
    <t>2301070</t>
  </si>
  <si>
    <t>TRANSFERENCIAS CORRIENTES - SERVICIO DE APOYO FINANCIERO A OPERADORES DE TELEVISIÓN PÚBLICA - APOYO A OPERADORES PÚBLICOS DEL SERVICIO DE TELEVISIÓN NACIONAL</t>
  </si>
  <si>
    <t>26</t>
  </si>
  <si>
    <t>FORTALECIMIENTO Y MODERNIZACIÓN DEL MODELO DE INSPECCIÓN, VIGILANCIA Y CONTROL DEL SECTOR TIC. NACIONAL</t>
  </si>
  <si>
    <t>2301044</t>
  </si>
  <si>
    <t>ADQUISICIÓN DE BIENES Y SERVICIOS - DOCUMENTOS DE INSPECCIÓN Y VIGILANCIA - FORTALECIMIENTO Y MODERNIZACIÓN DEL MODELO DE INSPECCIÓN, VIGILANCIA Y CONTROL DEL SECTOR TIC. NACIONAL</t>
  </si>
  <si>
    <t>2301077</t>
  </si>
  <si>
    <t>ADQUISICIÓN DE BIENES Y SERVICIOS - SERVICIO DE INFORMACIÓN ACTUALIZADO - FORTALECIMIENTO Y MODERNIZACIÓN DEL MODELO DE INSPECCIÓN, VIGILANCIA Y CONTROL DEL SECTOR TIC. NACIONAL</t>
  </si>
  <si>
    <t>2301078</t>
  </si>
  <si>
    <t>ADQUISICIÓN DE BIENES Y SERVICIOS - SERVICIO DE VIGILANCIA Y CONTROL DE TELECOMUNICACIONES Y SERVICIOS POSTALES - FORTALECIMIENTO Y MODERNIZACIÓN DEL MODELO DE INSPECCIÓN, VIGILANCIA Y CONTROL DEL SECTOR TIC. NACIONAL</t>
  </si>
  <si>
    <t>2302</t>
  </si>
  <si>
    <t>FORTALECIMIENTO DEL MODELO CONVERGENTE DE LA TELEVISIÓN PÚBLICA REGIONAL Y  NACIONAL</t>
  </si>
  <si>
    <t>2302071</t>
  </si>
  <si>
    <t>ADQUISICIÓN DE BIENES Y SERVICIOS - SERVICIO DE MEDICIÓN DE AUDIENCIAS E IMPACTO DE LOS CONTENIDOS - FORTALECIMIENTO DEL MODELO CONVERGENTE DE LA TELEVISIÓN PÚBLICA REGIONAL Y  NACIONAL</t>
  </si>
  <si>
    <t>2302074</t>
  </si>
  <si>
    <t>ADQUISICIÓN DE BIENES Y SERVICIOS - SERVICIO DE PRODUCCIÓN Y/O COPRODUCCIÓN DE CONTENIDOS CONVERGENTES - FORTALECIMIENTO DEL MODELO CONVERGENTE DE LA TELEVISIÓN PÚBLICA REGIONAL Y  NACIONAL</t>
  </si>
  <si>
    <t>2302067</t>
  </si>
  <si>
    <t>TRANSFERENCIAS CORRIENTES - SERVICIO DE EDUCACIÓN INFORMAL EN TEMAS RELACIONADOS CON EL MODELO DE CONVERGENCIA DE LA TELEVISIÓN PÚBLICA - FORTALECIMIENTO DEL MODELO CONVERGENTE DE LA TELEVISIÓN PÚBLICA REGIONAL Y  NACIONAL</t>
  </si>
  <si>
    <t>TRANSFERENCIAS CORRIENTES - SERVICIO DE PRODUCCIÓN Y/O COPRODUCCIÓN DE CONTENIDOS CONVERGENTES - FORTALECIMIENTO DEL MODELO CONVERGENTE DE LA TELEVISIÓN PÚBLICA REGIONAL Y  NACIONAL</t>
  </si>
  <si>
    <t>15</t>
  </si>
  <si>
    <t>FORTALECIMIENTO A LA  TRANSFORMACIÓN DIGITAL DE LAS EMPRESAS  A NIVEL   NACIONAL</t>
  </si>
  <si>
    <t>2302021</t>
  </si>
  <si>
    <t>ADQUISICIÓN DE BIENES Y SERVICIOS - SERVICIO DE ASISTENCIA TÉCNICA A EMPRENDEDORES Y EMPRESAS - FORTALECIMIENTO A LA  TRANSFORMACIÓN DIGITAL DE LAS EMPRESAS  A NIVEL   NACIONAL</t>
  </si>
  <si>
    <t>TRANSFERENCIAS CORRIENTES - SERVICIO DE ASISTENCIA TÉCNICA A EMPRENDEDORES Y EMPRESAS - FORTALECIMIENTO A LA  TRANSFORMACIÓN DIGITAL DE LAS EMPRESAS  A NIVEL   NACIONAL</t>
  </si>
  <si>
    <t>2302052</t>
  </si>
  <si>
    <t>TRANSFERENCIAS CORRIENTES - SERVICIO DE DIFUSIÓN PARA GENERAR COMPETENCIAS EN TECNOLOGÍAS DE LA INFORMACIÓN Y LAS COMUNICACIONES - FORTALECIMIENTO A LA  TRANSFORMACIÓN DIGITAL DE LAS EMPRESAS A NIVEL NACIONAL</t>
  </si>
  <si>
    <t>2302087</t>
  </si>
  <si>
    <t>TRANSFERENCIAS CORRIENTES - SERVICIO DE EDUCACIÓN INFORMAL EN TECNOLOGÍAS DE LA INFORMACIÓN Y LAS COMUNICACIONES PARA EMPRESAS - FORTALECIMIENTO A LA  TRANSFORMACIÓN DIGITAL DE LAS EMPRESAS  A NIVEL   NACIONAL</t>
  </si>
  <si>
    <t>APROVECHAMIENTO Y USO DE LAS TECNOLOGÍAS DE LA INFORMACIÓN Y LAS COMUNICACIONES EN EL SECTOR PÚBLICO   NACIONAL</t>
  </si>
  <si>
    <t>2302083</t>
  </si>
  <si>
    <t>ADQUISICIÓN DE BIENES Y SERVICIOS - DOCUMENTOS DE LINEAMIENTOS TÉCNICOS - APROVECHAMIENTO Y USO DE LAS TECNOLOGÍAS DE LA INFORMACIÓN Y LAS COMUNICACIONES EN EL SECTOR PÚBLICO   NACIONAL</t>
  </si>
  <si>
    <t>2302086</t>
  </si>
  <si>
    <t>ADQUISICIÓN DE BIENES Y SERVICIOS - SERVICIOS DE INFORMACIÓN PARA LA IMPLEMENTACIÓN DE LA ESTRATEGIA DE GOBIERNO DIGITAL - APROVECHAMIENTO Y USO DE LAS TECNOLOGÍAS DE LA INFORMACIÓN Y LAS COMUNICACIONES EN EL SECTOR PÚBLICO   NACIONAL</t>
  </si>
  <si>
    <t>2302075</t>
  </si>
  <si>
    <t>ADQUISICIÓN DE BIENES Y SERVICIOS - SERVICIO DE PROMOCIÓN PARA LA APROPIACIÓN DE LA ESTRATEGIA DE GOBIERNO DIGITAL - APROVECHAMIENTO Y USO DE LAS TECNOLOGÍAS DE LA INFORMACIÓN Y LAS COMUNICACIONES EN EL SECTOR PÚBLICO   NACIONAL</t>
  </si>
  <si>
    <t>2302024</t>
  </si>
  <si>
    <t>ADQUISICIÓN DE BIENES Y SERVICIOS - SERVICIO DE ASISTENCIA TÉCNICA PARA LA IMPLEMENTACIÓN DE LA ESTRATEGIA DE GOBIERNO DIGITAL - APROVECHAMIENTO Y USO DE LAS TECNOLOGÍAS DE LA INFORMACIÓN Y LAS COMUNICACIONES EN EL SECTOR PÚBLICO   NACIONAL</t>
  </si>
  <si>
    <t>2302040</t>
  </si>
  <si>
    <t>ADQUISICIÓN DE BIENES Y SERVICIOS - SERVICIO DE MONITOREO Y EVALUACIÓN A LA IMPLEMENTACIÓN DE LA ESTRATEGIA DE GOBIERNO DIGITAL - APROVECHAMIENTO Y USO DE LAS TECNOLOGÍAS DE LA INFORMACIÓN Y LAS COMUNICACIONES EN EL SECTOR PÚBLICO   NACIONAL</t>
  </si>
  <si>
    <t>2302082</t>
  </si>
  <si>
    <t>ADQUISICIÓN DE BIENES Y SERVICIOS - SERVICIO DE APOYO FINANCIERO PARA FORTALECER EL GOBIERNO DIGITAL  - APROVECHAMIENTO Y USO DE LAS TECNOLOGÍAS DE LA INFORMACIÓN Y LAS COMUNICACIONES EN EL SECTOR PÚBLICO   NACIONAL</t>
  </si>
  <si>
    <t>TRANSFERENCIAS CORRIENTES - SERVICIOS DE INFORMACIÓN PARA LA IMPLEMENTACIÓN DE LA ESTRATEGIA DE GOBIERNO DIGITAL - APROVECHAMIENTO Y USO DE LAS TECNOLOGÍAS DE LA INFORMACIÓN Y LAS COMUNICACIONES EN EL SECTOR PÚBLICO   NACIONAL</t>
  </si>
  <si>
    <t>TRANSFERENCIAS CORRIENTES - SERVICIO DE ASISTENCIA TÉCNICA PARA LA IMPLEMENTACIÓN DE LA ESTRATEGIA DE GOBIERNO DIGITAL - APROVECHAMIENTO Y USO DE LAS TECNOLOGÍAS DE LA INFORMACIÓN Y LAS COMUNICACIONES EN EL SECTOR PÚBLICO   NACIONAL</t>
  </si>
  <si>
    <t>TRANSFERENCIAS CORRIENTES - SERVICIO DE APOYO FINANCIERO PARA FORTALECER EL GOBIERNO DIGITAL  - APROVECHAMIENTO Y USO DE LAS TECNOLOGÍAS DE LA INFORMACIÓN Y LAS COMUNICACIONES EN EL SECTOR PÚBLICO   NACIONAL</t>
  </si>
  <si>
    <t>18</t>
  </si>
  <si>
    <t>FORTALECIMIENTO DE LA INDUSTRIA DE TI  NACIONAL</t>
  </si>
  <si>
    <t>2302022</t>
  </si>
  <si>
    <t>ADQUISICIÓN DE BIENES Y SERVICIOS - SERVICIO DE ASISTENCIA TÉCNICA A EMPRESAS DE LA INDUSTRIA DE TECNOLOGÍAS DE LA INFORMACIÓN PARA MEJORAR SUS CAPACIDADES DE COMERCIALIZACIÓN E INNOVACIÓN - FORTALECIMIENTO DE LA INDUSTRIA DE TI  NACIONAL</t>
  </si>
  <si>
    <t>2302088</t>
  </si>
  <si>
    <t>ADQUISICIÓN DE BIENES Y SERVICIOS - DOCUMENTOS DE PLANEACIÓN  - FORTALECIMIENTO DE LA INDUSTRIA DE TI  NACIONAL</t>
  </si>
  <si>
    <t>2302017</t>
  </si>
  <si>
    <t>ADQUISICIÓN DE BIENES Y SERVICIOS - SERVICIO DE APOYO FINANCIERO PARA INCENTIVAR LA EDUCACIÓN EN TECNOLOGÍAS DE LA INFORMACIÓN  - FORTALECIMIENTO DE LA INDUSTRIA DE TI  NACIONAL</t>
  </si>
  <si>
    <t>TRANSFERENCIAS CORRIENTES - SERVICIO DE ASISTENCIA TÉCNICA A EMPRESAS DE LA INDUSTRIA DE TECNOLOGÍAS DE LA INFORMACIÓN PARA MEJORAR SUS CAPACIDADES DE COMERCIALIZACIÓN E INNOVACIÓN - FORTALECIMIENTO DE LA INDUSTRIA DE TI  NACIONAL</t>
  </si>
  <si>
    <t>TRANSFERENCIAS CORRIENTES - SERVICIO DE APOYO FINANCIERO PARA INCENTIVAR LA EDUCACIÓN EN TECNOLOGÍAS DE LA INFORMACIÓN  - FORTALECIMIENTO DE LA INDUSTRIA DE TI  NACIONAL</t>
  </si>
  <si>
    <t>2302020</t>
  </si>
  <si>
    <t>TRANSFERENCIAS CORRIENTES - SERVICIO DE ASISTENCIA TÉCNICA PARA EL EMPRENDIMIENTO DE BASE TECNOLÓGICA - FORTALECIMIENTO DE LA INDUSTRIA DE TI  NACIONAL</t>
  </si>
  <si>
    <t>19</t>
  </si>
  <si>
    <t>SERVICIO DE ASISTENCIA, CAPACITACIÓN Y APOYO PARA EL USO Y APROPIACIÓN DE LAS TIC, CON ENFOQUE DIFERENCIAL Y EN BENEFICIO DE LA COMUNIDAD PARA PARTICIPAR EN LA ECONOMÍA DIGITAL  NACIONAL</t>
  </si>
  <si>
    <t>2302002</t>
  </si>
  <si>
    <t>ADQUISICIÓN DE BIENES Y SERVICIOS - CONTENIDOS DIGITALES - SERVICIO DE ASISTENCIA, CAPACITACIÓN Y APOYO PARA EL USO Y APROPIACIÓN DE LAS TIC, CON ENFOQUE DIFERENCIAL Y EN BENEFICIO DE LA COMUNIDAD PARA PARTICIPAR EN LA ECONOMÍA DIGITAL  NACIONAL</t>
  </si>
  <si>
    <t>2302041</t>
  </si>
  <si>
    <t>ADQUISICIÓN DE BIENES Y SERVICIOS - SERVICIO DE PROMOCIÓN DE LA PARTICIPACIÓN CIUDADANA PARA EL FOMENTO DEL DIÁLOGO CON EL ESTADO - SERVICIO DE ASISTENCIA, CAPACITACIÓN Y APOYO PARA EL USO Y APROPIACIÓN DE LAS TIC, CON ENFOQUE DIFERENCIAL Y EN BENEFI</t>
  </si>
  <si>
    <t>2302053</t>
  </si>
  <si>
    <t>ADQUISICIÓN DE BIENES Y SERVICIOS - SERVICIO DE DIFUSIÓN PARA LA INCLUSIÓN DE PERSONAS CON DISCAPACIDAD EN LAS TECNOLOGÍAS DE LA INFORMACIÓN Y LAS COMUNICACIONES - SERVICIO DE ASISTENCIA, CAPACITACIÓN Y APOYO PARA EL USO Y APROPIACIÓN DE LAS TIC, CON</t>
  </si>
  <si>
    <t>2302062</t>
  </si>
  <si>
    <t>ADQUISICIÓN DE BIENES Y SERVICIOS - SERVICIO DE EDUCACIÓN INFORMAL PARA PROMOVER EL USO DE INTERNET  - SERVICIO DE ASISTENCIA, CAPACITACIÓN Y APOYO PARA EL USO Y APROPIACIÓN DE LAS TIC, CON ENFOQUE DIFERENCIAL Y EN BENEFICIO DE LA COMUNIDAD PARA PART</t>
  </si>
  <si>
    <t>2302065</t>
  </si>
  <si>
    <t xml:space="preserve">ADQUISICIÓN DE BIENES Y SERVICIOS - SERVICIO DE EDUCACIÓN INFORMAL SOBRE LAS TECNOLOGÍAS DE LA INFORMACIÓN Y LAS COMUNICACIONES CON ENFOQUE DIFERENCIAL  - SERVICIO DE ASISTENCIA, CAPACITACIÓN Y APOYO PARA EL USO Y APROPIACIÓN DE LAS TIC, CON ENFOQUE </t>
  </si>
  <si>
    <t>TRANSFERENCIAS CORRIENTES - SERVICIO DE EDUCACIÓN INFORMAL SOBRE LAS TECNOLOGÍAS DE LA INFORMACIÓN Y LAS COMUNICACIONES CON ENFOQUE DIFERENCIAL  - SERVICIO DE ASISTENCIA, CAPACITACIÓN Y APOYO PARA EL USO Y APROPIACIÓN DE LAS TIC, CON ENFOQUE DIFERENC</t>
  </si>
  <si>
    <t>2302058</t>
  </si>
  <si>
    <t>TRANSFERENCIAS CORRIENTES - SERVICIO DE EDUCACIÓN INFORMAL EN TELETRABAJO - SERVICIO DE ASISTENCIA, CAPACITACIÓN Y APOYO PARA EL USO Y APROPIACIÓN DE LAS TIC, CON ENFOQUE DIFERENCIAL Y EN BENEFICIO DE LA COMUNIDAD PARA PARTICIPAR EN LA ECONOMÍA DIGIT</t>
  </si>
  <si>
    <t>2302059</t>
  </si>
  <si>
    <t>TRANSFERENCIAS CORRIENTES - SERVICIO DE EDUCACIÓN INFORMAL EN USO RESPONSABLE Y SEGURO DE LAS TECNOLOGÍAS DE LA INFORMACIÓN Y LAS COMUNICACIONES - SERVICIO DE ASISTENCIA, CAPACITACIÓN Y APOYO PARA EL USO Y APROPIACIÓN DE LAS TIC, CON ENFOQUE DIFERENC</t>
  </si>
  <si>
    <t>TRANSFERENCIAS CORRIENTES - CONTENIDOS DIGITALES - SERVICIO DE ASISTENCIA, CAPACITACIÓN Y APOYO PARA EL USO Y APROPIACIÓN DE LAS TIC, CON ENFOQUE DIFERENCIAL Y EN BENEFICIO DE LA COMUNIDAD PARA PARTICIPAR EN LA ECONOMÍA DIGITAL  NACIONAL</t>
  </si>
  <si>
    <t>TRANSFERENCIAS CORRIENTES - SERVICIO DE EDUCACIÓN INFORMAL PARA PROMOVER EL USO DE INTERNET  - SERVICIO DE ASISTENCIA, CAPACITACIÓN Y APOYO PARA EL USO Y APROPIACIÓN DE LAS TIC, CON ENFOQUE DIFERENCIAL Y EN BENEFICIO DE LA COMUNIDAD PARA PARTICIPAR E</t>
  </si>
  <si>
    <t>TRANSFERENCIAS CORRIENTES - SERVICIO DE PROMOCIÓN DE LA PARTICIPACIÓN CIUDADANA PARA EL FOMENTO DEL DIÁLOGO CON EL ESTADO - SERVICIO DE ASISTENCIA, CAPACITACIÓN Y APOYO PARA EL USO Y APROPIACIÓN DE LAS TIC, CON ENFOQUE DIFERENCIAL Y EN BENEFICIO DE L</t>
  </si>
  <si>
    <t>TRANSFERENCIAS DE CAPITAL - SERVICIO DE DIFUSION PARA LA INCLUSION DE PERSONAS CON DISCAPACIDAD EN LAS TECNOLOGIAS DE LA INFORMACION Y LAS COMUNICACIONES - SERVICIO DE ASISTENCIA, CAPACITACIÓN Y APOYO PARA EL USO Y APROPIACIÓN DE LAS TIC, CON ENFOQUE</t>
  </si>
  <si>
    <t>DIFUSIÓN PROYECTOS PARA EL USO Y APROPIACIÓN DE LAS TIC.  NACIONAL</t>
  </si>
  <si>
    <t>ADQUISICIÓN DE BIENES Y SERVICIOS - SERVICIO DE DIFUSIÓN PARA GENERAR COMPETENCIAS EN TECNOLOGÍAS DE LA INFORMACIÓN Y LAS COMUNICACIONES - DIFUSIÓN PROYECTOS PARA EL USO Y APROPIACIÓN DE LAS TIC.  NACIONAL</t>
  </si>
  <si>
    <t>2399</t>
  </si>
  <si>
    <t>7</t>
  </si>
  <si>
    <t>CONSOLIDACIÓN DEL VALOR COMPARTIDO EN EL MINTIC   BOGOTÁ</t>
  </si>
  <si>
    <t>2399031</t>
  </si>
  <si>
    <t>ADQUISICIÓN DE BIENES Y SERVICIOS - DOCUMENTOS METODOLÓGICOS - CONSOLIDACIÓN DEL VALOR COMPARTIDO EN EL MINTIC   BOGOTÁ</t>
  </si>
  <si>
    <t>9</t>
  </si>
  <si>
    <t>FORTALECIMIENTO DE LA INFORMACIÓN ESTADÍSTICA DEL SECTOR TIC.  NACIONAL</t>
  </si>
  <si>
    <t>2399063</t>
  </si>
  <si>
    <t>ADQUISICIÓN DE BIENES Y SERVICIOS - SERVICIOS DE INFORMACIÓN IMPLEMENTADOS - FORTALECIMIENTO DE LA INFORMACIÓN ESTADÍSTICA DEL SECTOR TIC.  NACIONAL</t>
  </si>
  <si>
    <t>2399053</t>
  </si>
  <si>
    <t>ADQUISICIÓN DE BIENES Y SERVICIOS - DOCUMENTOS DE LINEAMIENTOS TÉCNICOS - FORTALECIMIENTO DE LA INFORMACIÓN ESTADÍSTICA DEL SECTOR TIC.  NACIONAL</t>
  </si>
  <si>
    <t>TRANSFERENCIAS CORRIENTES - SERVICIOS DE INFORMACIÓN IMPLEMENTADOS - FORTALECIMIENTO DE LA INFORMACIÓN ESTADÍSTICA DEL SECTOR TIC.  NACIONAL</t>
  </si>
  <si>
    <t>FORTALECIMIENTO Y APROPIACIÓN DEL MODELO DE GESTIÓN INSTITUCIONAL DEL MINISTERIO TIC  BOGOTÁ</t>
  </si>
  <si>
    <t>ADQUISICIÓN DE BIENES Y SERVICIOS - DOCUMENTOS DE LINEAMIENTOS TÉCNICOS - FORTALECIMIENTO Y APROPIACIÓN DEL MODELO DE GESTIÓN INSTITUCIONAL DEL MINISTERIO TIC  BOGOTÁ</t>
  </si>
  <si>
    <t>2399058</t>
  </si>
  <si>
    <t>ADQUISICIÓN DE BIENES Y SERVICIOS - SERVICIO DE EDUCACIÓN INFORMAL PARA LA GESTIÓN ADMINISTRATIVA - FORTALECIMIENTO Y APROPIACIÓN DEL MODELO DE GESTIÓN INSTITUCIONAL DEL MINISTERIO TIC  BOGOTÁ</t>
  </si>
  <si>
    <t>2399060</t>
  </si>
  <si>
    <t>ADQUISICIÓN DE BIENES Y SERVICIOS - SERVICIO DE IMPLEMENTACIÓN SISTEMAS DE GESTIÓN - FORTALECIMIENTO Y APROPIACIÓN DEL MODELO DE GESTIÓN INSTITUCIONAL DEL MINISTERIO TIC  BOGOTÁ</t>
  </si>
  <si>
    <t>FORTALECIMIENTO EN LA CALIDAD Y DISPONIBILIDAD DE LA INFORMACIÓN PARA LA TOMA DE DECISIONES DEL SECTOR TIC Y LOS CIUDADANOS  NACIONAL</t>
  </si>
  <si>
    <t>2399062</t>
  </si>
  <si>
    <t>ADQUISICIÓN DE BIENES Y SERVICIOS - SERVICIOS DE INFORMACIÓN ACTUALIZADOS - FORTALECIMIENTO EN LA CALIDAD Y DISPONIBILIDAD DE LA INFORMACIÓN PARA LA TOMA DE DECISIONES DEL SECTOR TIC Y LOS CIUDADANOS  NACIONAL</t>
  </si>
  <si>
    <t>2399054</t>
  </si>
  <si>
    <t>ADQUISICIÓN DE BIENES Y SERVICIOS - DOCUMENTOS DE PLANEACIÓN - FORTALECIMIENTO EN LA CALIDAD Y DISPONIBILIDAD DE LA INFORMACIÓN PARA LA TOMA DE DECISIONES DEL SECTOR TIC Y LOS CIUDADANOS  NACIONAL</t>
  </si>
  <si>
    <t>13</t>
  </si>
  <si>
    <t>CONSERVACIÓN DE LA INFORMACIÓN HISTÓRICA DEL SECTOR TIC. BOGOTÁ</t>
  </si>
  <si>
    <t>2399052</t>
  </si>
  <si>
    <t>ADQUISICIÓN DE BIENES Y SERVICIOS - SERVICIO DE GESTIÓN DOCUMENTAL - CONSERVACION DE LA INFORMACION HISTORICA DEL SECTOR TIC. BOGOTA</t>
  </si>
  <si>
    <t>PRESUPUESTO SIN EJECUTAR (COMPROMETIDO - OBLIGADO)</t>
  </si>
  <si>
    <t>PRESUPUESTO COMPROMETIDO</t>
  </si>
  <si>
    <t>PRESUPUESTO OBLIGADO</t>
  </si>
  <si>
    <t>PRESUPUESTO GIRADO</t>
  </si>
  <si>
    <t>% GIROS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</si>
</sst>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240A]&quot;$&quot;\ #,##0.00;\-&quot;$&quot;\ #,##0.00"/>
  </numFmts>
  <fonts count="1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Times New Roman"/>
      <family val="1"/>
    </font>
    <font>
      <sz val="11"/>
      <color rgb="FF000000"/>
      <name val="Calibri"/>
      <family val="2"/>
      <scheme val="minor"/>
    </font>
    <font>
      <sz val="11"/>
      <name val="Calibri"/>
      <family val="2"/>
    </font>
    <font>
      <b/>
      <sz val="9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1" fillId="0" borderId="0"/>
  </cellStyleXfs>
  <cellXfs count="45">
    <xf numFmtId="0" fontId="0" fillId="0" borderId="0" xfId="0"/>
    <xf numFmtId="0" fontId="1" fillId="0" borderId="0" xfId="2"/>
    <xf numFmtId="0" fontId="4" fillId="0" borderId="0" xfId="0" applyFont="1"/>
    <xf numFmtId="0" fontId="5" fillId="0" borderId="9" xfId="0" applyFont="1" applyBorder="1" applyAlignment="1">
      <alignment horizontal="center" vertical="center" wrapText="1" readingOrder="1"/>
    </xf>
    <xf numFmtId="0" fontId="8" fillId="0" borderId="9" xfId="0" applyFont="1" applyBorder="1" applyAlignment="1">
      <alignment horizontal="center" vertical="center" wrapText="1" readingOrder="1"/>
    </xf>
    <xf numFmtId="0" fontId="8" fillId="0" borderId="9" xfId="0" applyFont="1" applyBorder="1" applyAlignment="1">
      <alignment horizontal="left" vertical="center" wrapText="1" readingOrder="1"/>
    </xf>
    <xf numFmtId="164" fontId="8" fillId="0" borderId="9" xfId="0" applyNumberFormat="1" applyFont="1" applyBorder="1" applyAlignment="1">
      <alignment horizontal="right" vertical="center" wrapText="1" readingOrder="1"/>
    </xf>
    <xf numFmtId="10" fontId="8" fillId="0" borderId="9" xfId="1" applyNumberFormat="1" applyFont="1" applyBorder="1" applyAlignment="1">
      <alignment horizontal="center" vertical="center" wrapText="1" readingOrder="1"/>
    </xf>
    <xf numFmtId="0" fontId="8" fillId="0" borderId="9" xfId="0" applyNumberFormat="1" applyFont="1" applyFill="1" applyBorder="1" applyAlignment="1">
      <alignment horizontal="center" vertical="center" wrapText="1" readingOrder="1"/>
    </xf>
    <xf numFmtId="0" fontId="8" fillId="0" borderId="9" xfId="0" applyNumberFormat="1" applyFont="1" applyFill="1" applyBorder="1" applyAlignment="1">
      <alignment horizontal="left" vertical="center" wrapText="1" readingOrder="1"/>
    </xf>
    <xf numFmtId="164" fontId="8" fillId="0" borderId="9" xfId="0" applyNumberFormat="1" applyFont="1" applyFill="1" applyBorder="1" applyAlignment="1">
      <alignment horizontal="right" vertical="center" wrapText="1" readingOrder="1"/>
    </xf>
    <xf numFmtId="0" fontId="4" fillId="0" borderId="0" xfId="0" applyFont="1" applyFill="1" applyBorder="1"/>
    <xf numFmtId="0" fontId="9" fillId="0" borderId="9" xfId="0" applyFont="1" applyBorder="1" applyAlignment="1">
      <alignment horizontal="center" vertical="center" wrapText="1" readingOrder="1"/>
    </xf>
    <xf numFmtId="0" fontId="9" fillId="0" borderId="9" xfId="0" applyFont="1" applyBorder="1" applyAlignment="1">
      <alignment horizontal="left" vertical="center" wrapText="1" readingOrder="1"/>
    </xf>
    <xf numFmtId="164" fontId="9" fillId="0" borderId="9" xfId="0" applyNumberFormat="1" applyFont="1" applyBorder="1" applyAlignment="1">
      <alignment horizontal="right" vertical="center" wrapText="1" readingOrder="1"/>
    </xf>
    <xf numFmtId="0" fontId="9" fillId="0" borderId="9" xfId="0" applyNumberFormat="1" applyFont="1" applyFill="1" applyBorder="1" applyAlignment="1">
      <alignment horizontal="center" vertical="center" wrapText="1" readingOrder="1"/>
    </xf>
    <xf numFmtId="0" fontId="9" fillId="0" borderId="9" xfId="0" applyNumberFormat="1" applyFont="1" applyFill="1" applyBorder="1" applyAlignment="1">
      <alignment horizontal="left" vertical="center" wrapText="1" readingOrder="1"/>
    </xf>
    <xf numFmtId="164" fontId="9" fillId="0" borderId="9" xfId="0" applyNumberFormat="1" applyFont="1" applyFill="1" applyBorder="1" applyAlignment="1">
      <alignment horizontal="right" vertical="center" wrapText="1" readingOrder="1"/>
    </xf>
    <xf numFmtId="0" fontId="4" fillId="0" borderId="0" xfId="0" applyFont="1" applyFill="1"/>
    <xf numFmtId="0" fontId="5" fillId="0" borderId="9" xfId="0" applyFont="1" applyFill="1" applyBorder="1" applyAlignment="1">
      <alignment horizontal="center" vertical="center" wrapText="1" readingOrder="1"/>
    </xf>
    <xf numFmtId="0" fontId="6" fillId="2" borderId="9" xfId="0" applyFont="1" applyFill="1" applyBorder="1" applyAlignment="1">
      <alignment horizontal="center" vertical="center" wrapText="1" readingOrder="1"/>
    </xf>
    <xf numFmtId="0" fontId="6" fillId="2" borderId="9" xfId="0" applyFont="1" applyFill="1" applyBorder="1" applyAlignment="1">
      <alignment horizontal="left" vertical="center" wrapText="1" readingOrder="1"/>
    </xf>
    <xf numFmtId="164" fontId="6" fillId="2" borderId="9" xfId="0" applyNumberFormat="1" applyFont="1" applyFill="1" applyBorder="1" applyAlignment="1">
      <alignment horizontal="right" vertical="center" wrapText="1" readingOrder="1"/>
    </xf>
    <xf numFmtId="10" fontId="6" fillId="2" borderId="9" xfId="1" applyNumberFormat="1" applyFont="1" applyFill="1" applyBorder="1" applyAlignment="1">
      <alignment horizontal="center" vertical="center" wrapText="1" readingOrder="1"/>
    </xf>
    <xf numFmtId="0" fontId="7" fillId="2" borderId="9" xfId="0" applyFont="1" applyFill="1" applyBorder="1" applyAlignment="1">
      <alignment horizontal="center" vertical="center" wrapText="1" readingOrder="1"/>
    </xf>
    <xf numFmtId="0" fontId="7" fillId="2" borderId="9" xfId="0" applyFont="1" applyFill="1" applyBorder="1" applyAlignment="1">
      <alignment horizontal="left" vertical="center" wrapText="1" readingOrder="1"/>
    </xf>
    <xf numFmtId="164" fontId="7" fillId="2" borderId="9" xfId="0" applyNumberFormat="1" applyFont="1" applyFill="1" applyBorder="1" applyAlignment="1">
      <alignment horizontal="right" vertical="center" wrapText="1" readingOrder="1"/>
    </xf>
    <xf numFmtId="10" fontId="7" fillId="2" borderId="9" xfId="1" applyNumberFormat="1" applyFont="1" applyFill="1" applyBorder="1" applyAlignment="1">
      <alignment horizontal="center" vertical="center" wrapText="1" readingOrder="1"/>
    </xf>
    <xf numFmtId="10" fontId="8" fillId="0" borderId="9" xfId="1" applyNumberFormat="1" applyFont="1" applyFill="1" applyBorder="1" applyAlignment="1">
      <alignment horizontal="center" vertical="center" wrapText="1" readingOrder="1"/>
    </xf>
    <xf numFmtId="0" fontId="9" fillId="0" borderId="9" xfId="0" applyFont="1" applyFill="1" applyBorder="1" applyAlignment="1">
      <alignment horizontal="center" vertical="center" wrapText="1" readingOrder="1"/>
    </xf>
    <xf numFmtId="0" fontId="9" fillId="0" borderId="9" xfId="0" applyFont="1" applyFill="1" applyBorder="1" applyAlignment="1">
      <alignment horizontal="left" vertical="center" wrapText="1" readingOrder="1"/>
    </xf>
    <xf numFmtId="0" fontId="8" fillId="0" borderId="9" xfId="0" applyFont="1" applyFill="1" applyBorder="1" applyAlignment="1">
      <alignment horizontal="center" vertical="center" wrapText="1" readingOrder="1"/>
    </xf>
    <xf numFmtId="0" fontId="8" fillId="0" borderId="9" xfId="0" applyFont="1" applyFill="1" applyBorder="1" applyAlignment="1">
      <alignment horizontal="left" vertical="center" wrapText="1" readingOrder="1"/>
    </xf>
    <xf numFmtId="0" fontId="7" fillId="2" borderId="9" xfId="0" applyNumberFormat="1" applyFont="1" applyFill="1" applyBorder="1" applyAlignment="1">
      <alignment horizontal="center" vertical="center" wrapText="1" readingOrder="1"/>
    </xf>
    <xf numFmtId="0" fontId="7" fillId="2" borderId="9" xfId="0" applyNumberFormat="1" applyFont="1" applyFill="1" applyBorder="1" applyAlignment="1">
      <alignment horizontal="left" vertical="center" wrapText="1" readingOrder="1"/>
    </xf>
    <xf numFmtId="0" fontId="2" fillId="0" borderId="1" xfId="2" applyFont="1" applyBorder="1" applyAlignment="1">
      <alignment horizontal="center"/>
    </xf>
    <xf numFmtId="0" fontId="2" fillId="0" borderId="2" xfId="2" applyFont="1" applyBorder="1" applyAlignment="1">
      <alignment horizontal="center"/>
    </xf>
    <xf numFmtId="0" fontId="2" fillId="0" borderId="3" xfId="2" applyFont="1" applyBorder="1" applyAlignment="1">
      <alignment horizontal="center"/>
    </xf>
    <xf numFmtId="0" fontId="2" fillId="0" borderId="4" xfId="2" applyFont="1" applyBorder="1" applyAlignment="1">
      <alignment horizontal="center"/>
    </xf>
    <xf numFmtId="0" fontId="2" fillId="0" borderId="0" xfId="2" applyFont="1" applyBorder="1" applyAlignment="1">
      <alignment horizontal="center"/>
    </xf>
    <xf numFmtId="0" fontId="2" fillId="0" borderId="5" xfId="2" applyFont="1" applyBorder="1" applyAlignment="1">
      <alignment horizontal="center"/>
    </xf>
    <xf numFmtId="0" fontId="2" fillId="0" borderId="6" xfId="2" applyFont="1" applyBorder="1" applyAlignment="1">
      <alignment horizontal="center"/>
    </xf>
    <xf numFmtId="0" fontId="2" fillId="0" borderId="7" xfId="2" applyFont="1" applyBorder="1" applyAlignment="1">
      <alignment horizontal="center"/>
    </xf>
    <xf numFmtId="0" fontId="2" fillId="0" borderId="8" xfId="2" applyFont="1" applyBorder="1" applyAlignment="1">
      <alignment horizontal="center"/>
    </xf>
    <xf numFmtId="0" fontId="2" fillId="0" borderId="0" xfId="2" applyFont="1" applyAlignment="1">
      <alignment horizontal="center"/>
    </xf>
  </cellXfs>
  <cellStyles count="3">
    <cellStyle name="Normal" xfId="0" builtinId="0"/>
    <cellStyle name="Normal 5" xfId="2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250032</xdr:colOff>
      <xdr:row>1</xdr:row>
      <xdr:rowOff>83344</xdr:rowOff>
    </xdr:from>
    <xdr:to>
      <xdr:col>8</xdr:col>
      <xdr:colOff>338667</xdr:colOff>
      <xdr:row>3</xdr:row>
      <xdr:rowOff>135334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A67A01B1-7721-48BE-BEF9-B82EA9F4C8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032" y="321469"/>
          <a:ext cx="3079485" cy="5282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250031</xdr:colOff>
      <xdr:row>1</xdr:row>
      <xdr:rowOff>83343</xdr:rowOff>
    </xdr:from>
    <xdr:to>
      <xdr:col>8</xdr:col>
      <xdr:colOff>357187</xdr:colOff>
      <xdr:row>3</xdr:row>
      <xdr:rowOff>178170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D78F481-E887-450D-8132-0F6F35A4C6D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0031" y="321468"/>
          <a:ext cx="3421856" cy="5710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4"/>
  <sheetViews>
    <sheetView showGridLines="0" zoomScale="80" zoomScaleNormal="80" workbookViewId="0">
      <pane ySplit="7" topLeftCell="A8" activePane="bottomLeft" state="frozen"/>
      <selection activeCell="K17" sqref="K17"/>
      <selection pane="bottomLeft" activeCell="F7" sqref="F7"/>
    </sheetView>
  </sheetViews>
  <sheetFormatPr baseColWidth="10" defaultColWidth="11.44140625" defaultRowHeight="14.4" x14ac:dyDescent="0.3"/>
  <cols>
    <col min="1" max="5" width="5.44140625" style="2" customWidth="1"/>
    <col min="6" max="6" width="6.77734375" style="2" customWidth="1"/>
    <col min="7" max="8" width="5.44140625" style="2" customWidth="1"/>
    <col min="9" max="9" width="44.5546875" style="2" customWidth="1"/>
    <col min="10" max="13" width="24.77734375" style="2" customWidth="1"/>
    <col min="14" max="14" width="12.77734375" style="2" bestFit="1" customWidth="1"/>
    <col min="15" max="15" width="25" style="2" customWidth="1"/>
    <col min="16" max="16" width="14.21875" style="2" customWidth="1"/>
    <col min="17" max="17" width="25" style="2" customWidth="1"/>
    <col min="18" max="18" width="24.77734375" style="2" customWidth="1"/>
    <col min="19" max="19" width="14.21875" style="2" customWidth="1"/>
    <col min="20" max="16384" width="11.44140625" style="2"/>
  </cols>
  <sheetData>
    <row r="1" spans="1:19" s="1" customFormat="1" ht="17.399999999999999" x14ac:dyDescent="0.3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7"/>
    </row>
    <row r="2" spans="1:19" s="1" customFormat="1" ht="17.399999999999999" x14ac:dyDescent="0.3">
      <c r="A2" s="38" t="s">
        <v>1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40"/>
    </row>
    <row r="3" spans="1:19" s="1" customFormat="1" ht="17.399999999999999" x14ac:dyDescent="0.3">
      <c r="A3" s="38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40"/>
    </row>
    <row r="4" spans="1:19" s="1" customFormat="1" ht="17.399999999999999" x14ac:dyDescent="0.3">
      <c r="A4" s="38" t="s">
        <v>3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40"/>
    </row>
    <row r="5" spans="1:19" s="1" customFormat="1" ht="18" thickBot="1" x14ac:dyDescent="0.35">
      <c r="A5" s="41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3"/>
    </row>
    <row r="7" spans="1:19" ht="45.6" x14ac:dyDescent="0.3">
      <c r="A7" s="3" t="s">
        <v>5</v>
      </c>
      <c r="B7" s="3" t="s">
        <v>6</v>
      </c>
      <c r="C7" s="3" t="s">
        <v>7</v>
      </c>
      <c r="D7" s="3" t="s">
        <v>8</v>
      </c>
      <c r="E7" s="3" t="s">
        <v>9</v>
      </c>
      <c r="F7" s="3" t="s">
        <v>10</v>
      </c>
      <c r="G7" s="3" t="s">
        <v>11</v>
      </c>
      <c r="H7" s="3" t="s">
        <v>12</v>
      </c>
      <c r="I7" s="3" t="s">
        <v>13</v>
      </c>
      <c r="J7" s="3" t="s">
        <v>14</v>
      </c>
      <c r="K7" s="3" t="s">
        <v>15</v>
      </c>
      <c r="L7" s="3" t="s">
        <v>16</v>
      </c>
      <c r="M7" s="3" t="s">
        <v>319</v>
      </c>
      <c r="N7" s="3" t="s">
        <v>17</v>
      </c>
      <c r="O7" s="3" t="s">
        <v>320</v>
      </c>
      <c r="P7" s="3" t="s">
        <v>18</v>
      </c>
      <c r="Q7" s="3" t="s">
        <v>318</v>
      </c>
      <c r="R7" s="3" t="s">
        <v>321</v>
      </c>
      <c r="S7" s="3" t="s">
        <v>322</v>
      </c>
    </row>
    <row r="8" spans="1:19" ht="16.2" x14ac:dyDescent="0.3">
      <c r="A8" s="20"/>
      <c r="B8" s="20"/>
      <c r="C8" s="20"/>
      <c r="D8" s="20"/>
      <c r="E8" s="20"/>
      <c r="F8" s="20"/>
      <c r="G8" s="20"/>
      <c r="H8" s="20"/>
      <c r="I8" s="21" t="s">
        <v>19</v>
      </c>
      <c r="J8" s="22">
        <f>+J9+J63</f>
        <v>109483573000</v>
      </c>
      <c r="K8" s="22">
        <f t="shared" ref="K8:R8" si="0">+K9+K63</f>
        <v>88037123764.139999</v>
      </c>
      <c r="L8" s="22">
        <f t="shared" si="0"/>
        <v>21446449235.860001</v>
      </c>
      <c r="M8" s="22">
        <f t="shared" si="0"/>
        <v>82726150812.960007</v>
      </c>
      <c r="N8" s="23">
        <f>+M8/J8</f>
        <v>0.75560331606057474</v>
      </c>
      <c r="O8" s="22">
        <f t="shared" si="0"/>
        <v>71495797437.059998</v>
      </c>
      <c r="P8" s="23">
        <f>+O8/J8</f>
        <v>0.65302762303035178</v>
      </c>
      <c r="Q8" s="22">
        <f>+M8-O8</f>
        <v>11230353375.900009</v>
      </c>
      <c r="R8" s="22">
        <f t="shared" si="0"/>
        <v>70050936418.059998</v>
      </c>
      <c r="S8" s="23">
        <f>+R8/J8</f>
        <v>0.63983056543158301</v>
      </c>
    </row>
    <row r="9" spans="1:19" ht="15.6" x14ac:dyDescent="0.3">
      <c r="A9" s="24" t="s">
        <v>20</v>
      </c>
      <c r="B9" s="24"/>
      <c r="C9" s="24"/>
      <c r="D9" s="24"/>
      <c r="E9" s="24"/>
      <c r="F9" s="24"/>
      <c r="G9" s="24"/>
      <c r="H9" s="24"/>
      <c r="I9" s="25" t="s">
        <v>21</v>
      </c>
      <c r="J9" s="26">
        <f>+J10+J42+J50+J61</f>
        <v>106793000000</v>
      </c>
      <c r="K9" s="26">
        <f t="shared" ref="K9:R9" si="1">+K10+K42+K50+K61</f>
        <v>88037123764.139999</v>
      </c>
      <c r="L9" s="26">
        <f t="shared" si="1"/>
        <v>18755876235.860001</v>
      </c>
      <c r="M9" s="26">
        <f t="shared" si="1"/>
        <v>82726150812.960007</v>
      </c>
      <c r="N9" s="27">
        <f t="shared" ref="N9:N64" si="2">+M9/J9</f>
        <v>0.774640199385353</v>
      </c>
      <c r="O9" s="26">
        <f t="shared" si="1"/>
        <v>71495797437.059998</v>
      </c>
      <c r="P9" s="27">
        <f t="shared" ref="P9:P64" si="3">+O9/J9</f>
        <v>0.66948018537788057</v>
      </c>
      <c r="Q9" s="26">
        <f t="shared" ref="Q9:Q64" si="4">+M9-O9</f>
        <v>11230353375.900009</v>
      </c>
      <c r="R9" s="26">
        <f t="shared" si="1"/>
        <v>70050936418.059998</v>
      </c>
      <c r="S9" s="27">
        <f t="shared" ref="S9:S64" si="5">+R9/J9</f>
        <v>0.65595063738316184</v>
      </c>
    </row>
    <row r="10" spans="1:19" ht="15.6" x14ac:dyDescent="0.3">
      <c r="A10" s="4" t="s">
        <v>20</v>
      </c>
      <c r="B10" s="4" t="s">
        <v>22</v>
      </c>
      <c r="C10" s="4"/>
      <c r="D10" s="4"/>
      <c r="E10" s="4"/>
      <c r="F10" s="4"/>
      <c r="G10" s="4"/>
      <c r="H10" s="4"/>
      <c r="I10" s="5" t="s">
        <v>23</v>
      </c>
      <c r="J10" s="6">
        <f>+J11+J24+J34</f>
        <v>78744828502</v>
      </c>
      <c r="K10" s="6">
        <f t="shared" ref="K10:R10" si="6">+K11+K24+K34</f>
        <v>78744828502</v>
      </c>
      <c r="L10" s="6">
        <f t="shared" si="6"/>
        <v>0</v>
      </c>
      <c r="M10" s="6">
        <f t="shared" si="6"/>
        <v>73580271393</v>
      </c>
      <c r="N10" s="7">
        <f t="shared" si="2"/>
        <v>0.93441401540586466</v>
      </c>
      <c r="O10" s="6">
        <f t="shared" si="6"/>
        <v>62705973474</v>
      </c>
      <c r="P10" s="7">
        <f t="shared" si="3"/>
        <v>0.79631862392598085</v>
      </c>
      <c r="Q10" s="6">
        <f t="shared" si="4"/>
        <v>10874297919</v>
      </c>
      <c r="R10" s="6">
        <f t="shared" si="6"/>
        <v>61261112455</v>
      </c>
      <c r="S10" s="7">
        <f t="shared" si="5"/>
        <v>0.77796997746263508</v>
      </c>
    </row>
    <row r="11" spans="1:19" s="11" customFormat="1" ht="15.6" x14ac:dyDescent="0.3">
      <c r="A11" s="8" t="s">
        <v>20</v>
      </c>
      <c r="B11" s="8" t="s">
        <v>22</v>
      </c>
      <c r="C11" s="8" t="s">
        <v>22</v>
      </c>
      <c r="D11" s="8" t="s">
        <v>22</v>
      </c>
      <c r="E11" s="8"/>
      <c r="F11" s="8"/>
      <c r="G11" s="8"/>
      <c r="H11" s="8"/>
      <c r="I11" s="9" t="s">
        <v>24</v>
      </c>
      <c r="J11" s="10">
        <v>50814813481</v>
      </c>
      <c r="K11" s="10">
        <v>50814813481</v>
      </c>
      <c r="L11" s="10">
        <v>0</v>
      </c>
      <c r="M11" s="10">
        <v>48214225234</v>
      </c>
      <c r="N11" s="7">
        <f t="shared" si="2"/>
        <v>0.9488222416092823</v>
      </c>
      <c r="O11" s="10">
        <v>42132416150</v>
      </c>
      <c r="P11" s="7">
        <f t="shared" si="3"/>
        <v>0.82913649118782251</v>
      </c>
      <c r="Q11" s="10">
        <f t="shared" si="4"/>
        <v>6081809084</v>
      </c>
      <c r="R11" s="10">
        <v>42119621628</v>
      </c>
      <c r="S11" s="7">
        <f t="shared" si="5"/>
        <v>0.82888470394068869</v>
      </c>
    </row>
    <row r="12" spans="1:19" ht="15.6" x14ac:dyDescent="0.3">
      <c r="A12" s="12" t="s">
        <v>20</v>
      </c>
      <c r="B12" s="12" t="s">
        <v>22</v>
      </c>
      <c r="C12" s="12" t="s">
        <v>22</v>
      </c>
      <c r="D12" s="12" t="s">
        <v>22</v>
      </c>
      <c r="E12" s="12" t="s">
        <v>25</v>
      </c>
      <c r="F12" s="12" t="s">
        <v>25</v>
      </c>
      <c r="G12" s="12"/>
      <c r="H12" s="12"/>
      <c r="I12" s="13" t="s">
        <v>26</v>
      </c>
      <c r="J12" s="14">
        <v>37649559529</v>
      </c>
      <c r="K12" s="14">
        <v>37649559529</v>
      </c>
      <c r="L12" s="14">
        <v>0</v>
      </c>
      <c r="M12" s="14">
        <v>37621406883</v>
      </c>
      <c r="N12" s="7">
        <f t="shared" si="2"/>
        <v>0.99925224501024201</v>
      </c>
      <c r="O12" s="14">
        <v>33941990810</v>
      </c>
      <c r="P12" s="7">
        <f t="shared" si="3"/>
        <v>0.90152424715236834</v>
      </c>
      <c r="Q12" s="14">
        <f t="shared" si="4"/>
        <v>3679416073</v>
      </c>
      <c r="R12" s="14">
        <v>33937074015</v>
      </c>
      <c r="S12" s="7">
        <f t="shared" si="5"/>
        <v>0.90139365345986544</v>
      </c>
    </row>
    <row r="13" spans="1:19" ht="15.6" x14ac:dyDescent="0.3">
      <c r="A13" s="12" t="s">
        <v>20</v>
      </c>
      <c r="B13" s="12" t="s">
        <v>22</v>
      </c>
      <c r="C13" s="12" t="s">
        <v>22</v>
      </c>
      <c r="D13" s="12" t="s">
        <v>22</v>
      </c>
      <c r="E13" s="12" t="s">
        <v>25</v>
      </c>
      <c r="F13" s="12" t="s">
        <v>27</v>
      </c>
      <c r="G13" s="12"/>
      <c r="H13" s="12"/>
      <c r="I13" s="13" t="s">
        <v>28</v>
      </c>
      <c r="J13" s="14">
        <v>311696675</v>
      </c>
      <c r="K13" s="14">
        <v>311696675</v>
      </c>
      <c r="L13" s="14">
        <v>0</v>
      </c>
      <c r="M13" s="14">
        <v>311696675</v>
      </c>
      <c r="N13" s="7">
        <f t="shared" si="2"/>
        <v>1</v>
      </c>
      <c r="O13" s="14">
        <v>272476730</v>
      </c>
      <c r="P13" s="7">
        <f t="shared" si="3"/>
        <v>0.87417271935929375</v>
      </c>
      <c r="Q13" s="14">
        <f t="shared" si="4"/>
        <v>39219945</v>
      </c>
      <c r="R13" s="14">
        <v>272476730</v>
      </c>
      <c r="S13" s="7">
        <f t="shared" si="5"/>
        <v>0.87417271935929375</v>
      </c>
    </row>
    <row r="14" spans="1:19" ht="15.6" x14ac:dyDescent="0.3">
      <c r="A14" s="12" t="s">
        <v>20</v>
      </c>
      <c r="B14" s="12" t="s">
        <v>22</v>
      </c>
      <c r="C14" s="12" t="s">
        <v>22</v>
      </c>
      <c r="D14" s="12" t="s">
        <v>22</v>
      </c>
      <c r="E14" s="12" t="s">
        <v>25</v>
      </c>
      <c r="F14" s="12" t="s">
        <v>29</v>
      </c>
      <c r="G14" s="12"/>
      <c r="H14" s="12"/>
      <c r="I14" s="13" t="s">
        <v>30</v>
      </c>
      <c r="J14" s="14">
        <v>3312527817</v>
      </c>
      <c r="K14" s="14">
        <v>3312527817</v>
      </c>
      <c r="L14" s="14">
        <v>0</v>
      </c>
      <c r="M14" s="14">
        <v>3312527817</v>
      </c>
      <c r="N14" s="7">
        <f t="shared" si="2"/>
        <v>1</v>
      </c>
      <c r="O14" s="14">
        <v>2989968484</v>
      </c>
      <c r="P14" s="7">
        <f t="shared" si="3"/>
        <v>0.90262441530464588</v>
      </c>
      <c r="Q14" s="14">
        <f t="shared" si="4"/>
        <v>322559333</v>
      </c>
      <c r="R14" s="14">
        <v>2985237557</v>
      </c>
      <c r="S14" s="7">
        <f t="shared" si="5"/>
        <v>0.90119622292065416</v>
      </c>
    </row>
    <row r="15" spans="1:19" ht="15.6" x14ac:dyDescent="0.3">
      <c r="A15" s="12" t="s">
        <v>20</v>
      </c>
      <c r="B15" s="12" t="s">
        <v>22</v>
      </c>
      <c r="C15" s="12" t="s">
        <v>22</v>
      </c>
      <c r="D15" s="12" t="s">
        <v>22</v>
      </c>
      <c r="E15" s="12" t="s">
        <v>25</v>
      </c>
      <c r="F15" s="12" t="s">
        <v>31</v>
      </c>
      <c r="G15" s="12"/>
      <c r="H15" s="12"/>
      <c r="I15" s="13" t="s">
        <v>32</v>
      </c>
      <c r="J15" s="14">
        <v>92847714</v>
      </c>
      <c r="K15" s="14">
        <v>92847714</v>
      </c>
      <c r="L15" s="14">
        <v>0</v>
      </c>
      <c r="M15" s="14">
        <v>92847714</v>
      </c>
      <c r="N15" s="7">
        <f t="shared" si="2"/>
        <v>1</v>
      </c>
      <c r="O15" s="14">
        <v>84525023</v>
      </c>
      <c r="P15" s="7">
        <f t="shared" si="3"/>
        <v>0.9103619180112501</v>
      </c>
      <c r="Q15" s="14">
        <f t="shared" si="4"/>
        <v>8322691</v>
      </c>
      <c r="R15" s="14">
        <v>84525023</v>
      </c>
      <c r="S15" s="7">
        <f t="shared" si="5"/>
        <v>0.9103619180112501</v>
      </c>
    </row>
    <row r="16" spans="1:19" ht="15.6" x14ac:dyDescent="0.3">
      <c r="A16" s="12" t="s">
        <v>20</v>
      </c>
      <c r="B16" s="12" t="s">
        <v>22</v>
      </c>
      <c r="C16" s="12" t="s">
        <v>22</v>
      </c>
      <c r="D16" s="12" t="s">
        <v>22</v>
      </c>
      <c r="E16" s="12" t="s">
        <v>25</v>
      </c>
      <c r="F16" s="12" t="s">
        <v>33</v>
      </c>
      <c r="G16" s="12"/>
      <c r="H16" s="12"/>
      <c r="I16" s="13" t="s">
        <v>34</v>
      </c>
      <c r="J16" s="14">
        <v>74794086</v>
      </c>
      <c r="K16" s="14">
        <v>74794086</v>
      </c>
      <c r="L16" s="14">
        <v>0</v>
      </c>
      <c r="M16" s="14">
        <v>74794086</v>
      </c>
      <c r="N16" s="7">
        <f t="shared" si="2"/>
        <v>1</v>
      </c>
      <c r="O16" s="14">
        <v>67819157</v>
      </c>
      <c r="P16" s="7">
        <f t="shared" si="3"/>
        <v>0.90674491296009685</v>
      </c>
      <c r="Q16" s="14">
        <f t="shared" si="4"/>
        <v>6974929</v>
      </c>
      <c r="R16" s="14">
        <v>67819157</v>
      </c>
      <c r="S16" s="7">
        <f t="shared" si="5"/>
        <v>0.90674491296009685</v>
      </c>
    </row>
    <row r="17" spans="1:19" ht="15.6" x14ac:dyDescent="0.3">
      <c r="A17" s="12" t="s">
        <v>20</v>
      </c>
      <c r="B17" s="12" t="s">
        <v>22</v>
      </c>
      <c r="C17" s="12" t="s">
        <v>22</v>
      </c>
      <c r="D17" s="12" t="s">
        <v>22</v>
      </c>
      <c r="E17" s="12" t="s">
        <v>25</v>
      </c>
      <c r="F17" s="12" t="s">
        <v>35</v>
      </c>
      <c r="G17" s="12"/>
      <c r="H17" s="12"/>
      <c r="I17" s="13" t="s">
        <v>36</v>
      </c>
      <c r="J17" s="14">
        <v>1803386562</v>
      </c>
      <c r="K17" s="14">
        <v>1803386562</v>
      </c>
      <c r="L17" s="14">
        <v>0</v>
      </c>
      <c r="M17" s="14">
        <v>1794245227</v>
      </c>
      <c r="N17" s="7">
        <f t="shared" si="2"/>
        <v>0.99493101745758716</v>
      </c>
      <c r="O17" s="14">
        <v>1717909554</v>
      </c>
      <c r="P17" s="7">
        <f t="shared" si="3"/>
        <v>0.95260194913219054</v>
      </c>
      <c r="Q17" s="14">
        <f t="shared" si="4"/>
        <v>76335673</v>
      </c>
      <c r="R17" s="14">
        <v>1717909554</v>
      </c>
      <c r="S17" s="7">
        <f t="shared" si="5"/>
        <v>0.95260194913219054</v>
      </c>
    </row>
    <row r="18" spans="1:19" ht="31.2" x14ac:dyDescent="0.3">
      <c r="A18" s="12" t="s">
        <v>20</v>
      </c>
      <c r="B18" s="12" t="s">
        <v>22</v>
      </c>
      <c r="C18" s="12" t="s">
        <v>22</v>
      </c>
      <c r="D18" s="12" t="s">
        <v>22</v>
      </c>
      <c r="E18" s="12" t="s">
        <v>25</v>
      </c>
      <c r="F18" s="12" t="s">
        <v>37</v>
      </c>
      <c r="G18" s="12"/>
      <c r="H18" s="12"/>
      <c r="I18" s="13" t="s">
        <v>38</v>
      </c>
      <c r="J18" s="14">
        <v>1204346686</v>
      </c>
      <c r="K18" s="14">
        <v>1204346686</v>
      </c>
      <c r="L18" s="14">
        <v>0</v>
      </c>
      <c r="M18" s="14">
        <v>1182815870</v>
      </c>
      <c r="N18" s="7">
        <f t="shared" si="2"/>
        <v>0.98212241022432634</v>
      </c>
      <c r="O18" s="14">
        <v>1013610274</v>
      </c>
      <c r="P18" s="7">
        <f t="shared" si="3"/>
        <v>0.84162665599762354</v>
      </c>
      <c r="Q18" s="14">
        <f t="shared" si="4"/>
        <v>169205596</v>
      </c>
      <c r="R18" s="14">
        <v>1013610274</v>
      </c>
      <c r="S18" s="7">
        <f t="shared" si="5"/>
        <v>0.84162665599762354</v>
      </c>
    </row>
    <row r="19" spans="1:19" ht="31.2" x14ac:dyDescent="0.3">
      <c r="A19" s="12" t="s">
        <v>20</v>
      </c>
      <c r="B19" s="12" t="s">
        <v>22</v>
      </c>
      <c r="C19" s="12" t="s">
        <v>22</v>
      </c>
      <c r="D19" s="12" t="s">
        <v>22</v>
      </c>
      <c r="E19" s="12" t="s">
        <v>25</v>
      </c>
      <c r="F19" s="12" t="s">
        <v>39</v>
      </c>
      <c r="G19" s="12"/>
      <c r="H19" s="12"/>
      <c r="I19" s="13" t="s">
        <v>40</v>
      </c>
      <c r="J19" s="14">
        <v>413000000</v>
      </c>
      <c r="K19" s="14">
        <v>413000000</v>
      </c>
      <c r="L19" s="14">
        <v>0</v>
      </c>
      <c r="M19" s="14">
        <v>413000000</v>
      </c>
      <c r="N19" s="7">
        <f t="shared" si="2"/>
        <v>1</v>
      </c>
      <c r="O19" s="14">
        <v>180937215</v>
      </c>
      <c r="P19" s="7">
        <f t="shared" si="3"/>
        <v>0.43810463680387407</v>
      </c>
      <c r="Q19" s="14">
        <f t="shared" si="4"/>
        <v>232062785</v>
      </c>
      <c r="R19" s="14">
        <v>180937215</v>
      </c>
      <c r="S19" s="7">
        <f t="shared" si="5"/>
        <v>0.43810463680387407</v>
      </c>
    </row>
    <row r="20" spans="1:19" ht="15.6" x14ac:dyDescent="0.3">
      <c r="A20" s="12" t="s">
        <v>20</v>
      </c>
      <c r="B20" s="12" t="s">
        <v>22</v>
      </c>
      <c r="C20" s="12" t="s">
        <v>22</v>
      </c>
      <c r="D20" s="12" t="s">
        <v>22</v>
      </c>
      <c r="E20" s="12" t="s">
        <v>25</v>
      </c>
      <c r="F20" s="12" t="s">
        <v>41</v>
      </c>
      <c r="G20" s="12"/>
      <c r="H20" s="12"/>
      <c r="I20" s="13" t="s">
        <v>42</v>
      </c>
      <c r="J20" s="14">
        <v>2042261252</v>
      </c>
      <c r="K20" s="14">
        <v>2042261252</v>
      </c>
      <c r="L20" s="14">
        <v>0</v>
      </c>
      <c r="M20" s="14">
        <v>1364021207</v>
      </c>
      <c r="N20" s="7">
        <f t="shared" si="2"/>
        <v>0.66789751098896133</v>
      </c>
      <c r="O20" s="14">
        <v>317511172</v>
      </c>
      <c r="P20" s="7">
        <f t="shared" si="3"/>
        <v>0.15547039914166672</v>
      </c>
      <c r="Q20" s="14">
        <f t="shared" si="4"/>
        <v>1046510035</v>
      </c>
      <c r="R20" s="14">
        <v>317511172</v>
      </c>
      <c r="S20" s="7">
        <f t="shared" si="5"/>
        <v>0.15547039914166672</v>
      </c>
    </row>
    <row r="21" spans="1:19" ht="15.6" x14ac:dyDescent="0.3">
      <c r="A21" s="12" t="s">
        <v>20</v>
      </c>
      <c r="B21" s="12" t="s">
        <v>22</v>
      </c>
      <c r="C21" s="12" t="s">
        <v>22</v>
      </c>
      <c r="D21" s="12" t="s">
        <v>22</v>
      </c>
      <c r="E21" s="12" t="s">
        <v>25</v>
      </c>
      <c r="F21" s="12" t="s">
        <v>43</v>
      </c>
      <c r="G21" s="12"/>
      <c r="H21" s="12"/>
      <c r="I21" s="13" t="s">
        <v>44</v>
      </c>
      <c r="J21" s="14">
        <v>2080620747</v>
      </c>
      <c r="K21" s="14">
        <v>2080620747</v>
      </c>
      <c r="L21" s="14">
        <v>0</v>
      </c>
      <c r="M21" s="14">
        <v>2039097342</v>
      </c>
      <c r="N21" s="7">
        <f t="shared" si="2"/>
        <v>0.98004278047314886</v>
      </c>
      <c r="O21" s="14">
        <v>1537895318</v>
      </c>
      <c r="P21" s="7">
        <f t="shared" si="3"/>
        <v>0.73915215938198087</v>
      </c>
      <c r="Q21" s="14">
        <f t="shared" si="4"/>
        <v>501202024</v>
      </c>
      <c r="R21" s="14">
        <v>1534748518</v>
      </c>
      <c r="S21" s="7">
        <f t="shared" si="5"/>
        <v>0.73763972613121309</v>
      </c>
    </row>
    <row r="22" spans="1:19" ht="15.6" x14ac:dyDescent="0.3">
      <c r="A22" s="12" t="s">
        <v>20</v>
      </c>
      <c r="B22" s="12" t="s">
        <v>22</v>
      </c>
      <c r="C22" s="12" t="s">
        <v>22</v>
      </c>
      <c r="D22" s="12" t="s">
        <v>22</v>
      </c>
      <c r="E22" s="12" t="s">
        <v>25</v>
      </c>
      <c r="F22" s="12" t="s">
        <v>45</v>
      </c>
      <c r="G22" s="12"/>
      <c r="H22" s="12"/>
      <c r="I22" s="13" t="s">
        <v>46</v>
      </c>
      <c r="J22" s="14">
        <v>7772413</v>
      </c>
      <c r="K22" s="14">
        <v>7772413</v>
      </c>
      <c r="L22" s="14">
        <v>0</v>
      </c>
      <c r="M22" s="14">
        <v>7772413</v>
      </c>
      <c r="N22" s="7">
        <f t="shared" si="2"/>
        <v>1</v>
      </c>
      <c r="O22" s="14">
        <v>7772413</v>
      </c>
      <c r="P22" s="7">
        <f t="shared" si="3"/>
        <v>1</v>
      </c>
      <c r="Q22" s="14">
        <f t="shared" si="4"/>
        <v>0</v>
      </c>
      <c r="R22" s="14">
        <v>7772413</v>
      </c>
      <c r="S22" s="7">
        <f t="shared" si="5"/>
        <v>1</v>
      </c>
    </row>
    <row r="23" spans="1:19" ht="15.6" x14ac:dyDescent="0.3">
      <c r="A23" s="12" t="s">
        <v>20</v>
      </c>
      <c r="B23" s="12" t="s">
        <v>22</v>
      </c>
      <c r="C23" s="12" t="s">
        <v>22</v>
      </c>
      <c r="D23" s="12" t="s">
        <v>22</v>
      </c>
      <c r="E23" s="12" t="s">
        <v>27</v>
      </c>
      <c r="F23" s="12" t="s">
        <v>35</v>
      </c>
      <c r="G23" s="12"/>
      <c r="H23" s="12"/>
      <c r="I23" s="13" t="s">
        <v>47</v>
      </c>
      <c r="J23" s="14">
        <v>1822000000</v>
      </c>
      <c r="K23" s="14">
        <v>1822000000</v>
      </c>
      <c r="L23" s="14">
        <v>0</v>
      </c>
      <c r="M23" s="14">
        <v>0</v>
      </c>
      <c r="N23" s="7">
        <f t="shared" si="2"/>
        <v>0</v>
      </c>
      <c r="O23" s="14">
        <v>0</v>
      </c>
      <c r="P23" s="7">
        <f t="shared" si="3"/>
        <v>0</v>
      </c>
      <c r="Q23" s="14">
        <f t="shared" si="4"/>
        <v>0</v>
      </c>
      <c r="R23" s="14">
        <v>0</v>
      </c>
      <c r="S23" s="7">
        <f t="shared" si="5"/>
        <v>0</v>
      </c>
    </row>
    <row r="24" spans="1:19" s="11" customFormat="1" ht="31.2" x14ac:dyDescent="0.3">
      <c r="A24" s="8" t="s">
        <v>20</v>
      </c>
      <c r="B24" s="8" t="s">
        <v>22</v>
      </c>
      <c r="C24" s="8" t="s">
        <v>22</v>
      </c>
      <c r="D24" s="8" t="s">
        <v>48</v>
      </c>
      <c r="E24" s="8"/>
      <c r="F24" s="8"/>
      <c r="G24" s="8"/>
      <c r="H24" s="8"/>
      <c r="I24" s="9" t="s">
        <v>49</v>
      </c>
      <c r="J24" s="10">
        <v>20158495411</v>
      </c>
      <c r="K24" s="10">
        <v>20158495411</v>
      </c>
      <c r="L24" s="10">
        <v>0</v>
      </c>
      <c r="M24" s="10">
        <v>18697971409</v>
      </c>
      <c r="N24" s="7">
        <f t="shared" si="2"/>
        <v>0.92754796564811937</v>
      </c>
      <c r="O24" s="10">
        <v>16147366864</v>
      </c>
      <c r="P24" s="7">
        <f t="shared" si="3"/>
        <v>0.80102044000708383</v>
      </c>
      <c r="Q24" s="10">
        <f t="shared" si="4"/>
        <v>2550604545</v>
      </c>
      <c r="R24" s="10">
        <v>14720210478</v>
      </c>
      <c r="S24" s="7">
        <f t="shared" si="5"/>
        <v>0.73022366887399437</v>
      </c>
    </row>
    <row r="25" spans="1:19" ht="31.2" x14ac:dyDescent="0.3">
      <c r="A25" s="12" t="s">
        <v>20</v>
      </c>
      <c r="B25" s="12" t="s">
        <v>22</v>
      </c>
      <c r="C25" s="12" t="s">
        <v>22</v>
      </c>
      <c r="D25" s="12" t="s">
        <v>48</v>
      </c>
      <c r="E25" s="12" t="s">
        <v>25</v>
      </c>
      <c r="F25" s="12"/>
      <c r="G25" s="12"/>
      <c r="H25" s="12"/>
      <c r="I25" s="13" t="s">
        <v>50</v>
      </c>
      <c r="J25" s="14">
        <v>5486955336</v>
      </c>
      <c r="K25" s="14">
        <v>5486955336</v>
      </c>
      <c r="L25" s="14">
        <v>0</v>
      </c>
      <c r="M25" s="14">
        <v>5486955336</v>
      </c>
      <c r="N25" s="7">
        <f t="shared" si="2"/>
        <v>1</v>
      </c>
      <c r="O25" s="14">
        <v>4826593931</v>
      </c>
      <c r="P25" s="7">
        <f t="shared" si="3"/>
        <v>0.87964884629780771</v>
      </c>
      <c r="Q25" s="14">
        <f t="shared" si="4"/>
        <v>660361405</v>
      </c>
      <c r="R25" s="14">
        <v>4402291831</v>
      </c>
      <c r="S25" s="7">
        <f t="shared" si="5"/>
        <v>0.80231960375483546</v>
      </c>
    </row>
    <row r="26" spans="1:19" ht="31.2" x14ac:dyDescent="0.3">
      <c r="A26" s="12" t="s">
        <v>20</v>
      </c>
      <c r="B26" s="12" t="s">
        <v>22</v>
      </c>
      <c r="C26" s="12" t="s">
        <v>22</v>
      </c>
      <c r="D26" s="12" t="s">
        <v>48</v>
      </c>
      <c r="E26" s="12" t="s">
        <v>27</v>
      </c>
      <c r="F26" s="12"/>
      <c r="G26" s="12"/>
      <c r="H26" s="12"/>
      <c r="I26" s="13" t="s">
        <v>51</v>
      </c>
      <c r="J26" s="14">
        <v>3689175200</v>
      </c>
      <c r="K26" s="14">
        <v>3689175200</v>
      </c>
      <c r="L26" s="14">
        <v>0</v>
      </c>
      <c r="M26" s="14">
        <v>3689175200</v>
      </c>
      <c r="N26" s="7">
        <f t="shared" si="2"/>
        <v>1</v>
      </c>
      <c r="O26" s="14">
        <v>3294539205</v>
      </c>
      <c r="P26" s="7">
        <f t="shared" si="3"/>
        <v>0.89302866532334924</v>
      </c>
      <c r="Q26" s="14">
        <f t="shared" si="4"/>
        <v>394635995</v>
      </c>
      <c r="R26" s="14">
        <v>2993993505</v>
      </c>
      <c r="S26" s="7">
        <f t="shared" si="5"/>
        <v>0.81156175640560524</v>
      </c>
    </row>
    <row r="27" spans="1:19" ht="15.6" x14ac:dyDescent="0.3">
      <c r="A27" s="12" t="s">
        <v>20</v>
      </c>
      <c r="B27" s="12" t="s">
        <v>22</v>
      </c>
      <c r="C27" s="12" t="s">
        <v>22</v>
      </c>
      <c r="D27" s="12" t="s">
        <v>48</v>
      </c>
      <c r="E27" s="12" t="s">
        <v>29</v>
      </c>
      <c r="F27" s="12"/>
      <c r="G27" s="12"/>
      <c r="H27" s="12"/>
      <c r="I27" s="13" t="s">
        <v>52</v>
      </c>
      <c r="J27" s="14">
        <v>4710298239</v>
      </c>
      <c r="K27" s="14">
        <v>4710298239</v>
      </c>
      <c r="L27" s="14">
        <v>0</v>
      </c>
      <c r="M27" s="14">
        <v>4690988073</v>
      </c>
      <c r="N27" s="7">
        <f t="shared" si="2"/>
        <v>0.99590043665598138</v>
      </c>
      <c r="O27" s="14">
        <v>3794773741</v>
      </c>
      <c r="P27" s="7">
        <f t="shared" si="3"/>
        <v>0.80563343305532042</v>
      </c>
      <c r="Q27" s="14">
        <f t="shared" si="4"/>
        <v>896214332</v>
      </c>
      <c r="R27" s="14">
        <v>3459482655</v>
      </c>
      <c r="S27" s="7">
        <f t="shared" si="5"/>
        <v>0.7344508732709143</v>
      </c>
    </row>
    <row r="28" spans="1:19" ht="31.2" x14ac:dyDescent="0.3">
      <c r="A28" s="12" t="s">
        <v>20</v>
      </c>
      <c r="B28" s="12" t="s">
        <v>22</v>
      </c>
      <c r="C28" s="12" t="s">
        <v>22</v>
      </c>
      <c r="D28" s="12" t="s">
        <v>48</v>
      </c>
      <c r="E28" s="12" t="s">
        <v>31</v>
      </c>
      <c r="F28" s="12"/>
      <c r="G28" s="12"/>
      <c r="H28" s="12"/>
      <c r="I28" s="13" t="s">
        <v>53</v>
      </c>
      <c r="J28" s="14">
        <v>2085415300</v>
      </c>
      <c r="K28" s="14">
        <v>2085415300</v>
      </c>
      <c r="L28" s="14">
        <v>0</v>
      </c>
      <c r="M28" s="14">
        <v>2085415300</v>
      </c>
      <c r="N28" s="7">
        <f t="shared" si="2"/>
        <v>1</v>
      </c>
      <c r="O28" s="14">
        <v>1799407367</v>
      </c>
      <c r="P28" s="7">
        <f t="shared" si="3"/>
        <v>0.86285324894278848</v>
      </c>
      <c r="Q28" s="14">
        <f t="shared" si="4"/>
        <v>286007933</v>
      </c>
      <c r="R28" s="14">
        <v>1644209667</v>
      </c>
      <c r="S28" s="7">
        <f t="shared" si="5"/>
        <v>0.78843272464722014</v>
      </c>
    </row>
    <row r="29" spans="1:19" ht="31.2" x14ac:dyDescent="0.3">
      <c r="A29" s="12" t="s">
        <v>20</v>
      </c>
      <c r="B29" s="12" t="s">
        <v>22</v>
      </c>
      <c r="C29" s="12" t="s">
        <v>22</v>
      </c>
      <c r="D29" s="12" t="s">
        <v>48</v>
      </c>
      <c r="E29" s="12" t="s">
        <v>33</v>
      </c>
      <c r="F29" s="12"/>
      <c r="G29" s="12"/>
      <c r="H29" s="12"/>
      <c r="I29" s="13" t="s">
        <v>54</v>
      </c>
      <c r="J29" s="14">
        <v>234964800</v>
      </c>
      <c r="K29" s="14">
        <v>234964800</v>
      </c>
      <c r="L29" s="14">
        <v>0</v>
      </c>
      <c r="M29" s="14">
        <v>234964800</v>
      </c>
      <c r="N29" s="7">
        <f t="shared" si="2"/>
        <v>1</v>
      </c>
      <c r="O29" s="14">
        <v>199576700</v>
      </c>
      <c r="P29" s="7">
        <f t="shared" si="3"/>
        <v>0.84938978093740003</v>
      </c>
      <c r="Q29" s="14">
        <f t="shared" si="4"/>
        <v>35388100</v>
      </c>
      <c r="R29" s="14">
        <v>181829200</v>
      </c>
      <c r="S29" s="7">
        <f t="shared" si="5"/>
        <v>0.77385719052385715</v>
      </c>
    </row>
    <row r="30" spans="1:19" ht="15.6" x14ac:dyDescent="0.3">
      <c r="A30" s="12" t="s">
        <v>20</v>
      </c>
      <c r="B30" s="12" t="s">
        <v>22</v>
      </c>
      <c r="C30" s="12" t="s">
        <v>22</v>
      </c>
      <c r="D30" s="12" t="s">
        <v>48</v>
      </c>
      <c r="E30" s="12" t="s">
        <v>35</v>
      </c>
      <c r="F30" s="12"/>
      <c r="G30" s="12"/>
      <c r="H30" s="12"/>
      <c r="I30" s="13" t="s">
        <v>55</v>
      </c>
      <c r="J30" s="14">
        <v>1476347700</v>
      </c>
      <c r="K30" s="14">
        <v>1476347700</v>
      </c>
      <c r="L30" s="14">
        <v>0</v>
      </c>
      <c r="M30" s="14">
        <v>1476347700</v>
      </c>
      <c r="N30" s="7">
        <f t="shared" si="2"/>
        <v>1</v>
      </c>
      <c r="O30" s="14">
        <v>1333178132</v>
      </c>
      <c r="P30" s="7">
        <f t="shared" si="3"/>
        <v>0.9030244921301398</v>
      </c>
      <c r="Q30" s="14">
        <f t="shared" si="4"/>
        <v>143169568</v>
      </c>
      <c r="R30" s="14">
        <v>1216773932</v>
      </c>
      <c r="S30" s="7">
        <f t="shared" si="5"/>
        <v>0.82417843167974592</v>
      </c>
    </row>
    <row r="31" spans="1:19" ht="15.6" x14ac:dyDescent="0.3">
      <c r="A31" s="12" t="s">
        <v>20</v>
      </c>
      <c r="B31" s="12" t="s">
        <v>22</v>
      </c>
      <c r="C31" s="12" t="s">
        <v>22</v>
      </c>
      <c r="D31" s="12" t="s">
        <v>48</v>
      </c>
      <c r="E31" s="12" t="s">
        <v>37</v>
      </c>
      <c r="F31" s="12"/>
      <c r="G31" s="12"/>
      <c r="H31" s="12"/>
      <c r="I31" s="13" t="s">
        <v>56</v>
      </c>
      <c r="J31" s="14">
        <v>263071800</v>
      </c>
      <c r="K31" s="14">
        <v>263071800</v>
      </c>
      <c r="L31" s="14">
        <v>0</v>
      </c>
      <c r="M31" s="14">
        <v>263071800</v>
      </c>
      <c r="N31" s="7">
        <f t="shared" si="2"/>
        <v>1</v>
      </c>
      <c r="O31" s="14">
        <v>224015388</v>
      </c>
      <c r="P31" s="7">
        <f t="shared" si="3"/>
        <v>0.85153706326561796</v>
      </c>
      <c r="Q31" s="14">
        <f t="shared" si="4"/>
        <v>39056412</v>
      </c>
      <c r="R31" s="14">
        <v>204592188</v>
      </c>
      <c r="S31" s="7">
        <f t="shared" si="5"/>
        <v>0.77770474828544911</v>
      </c>
    </row>
    <row r="32" spans="1:19" ht="15.6" x14ac:dyDescent="0.3">
      <c r="A32" s="12" t="s">
        <v>20</v>
      </c>
      <c r="B32" s="12" t="s">
        <v>22</v>
      </c>
      <c r="C32" s="12" t="s">
        <v>22</v>
      </c>
      <c r="D32" s="12" t="s">
        <v>48</v>
      </c>
      <c r="E32" s="12" t="s">
        <v>39</v>
      </c>
      <c r="F32" s="12"/>
      <c r="G32" s="12"/>
      <c r="H32" s="12"/>
      <c r="I32" s="13" t="s">
        <v>57</v>
      </c>
      <c r="J32" s="14">
        <v>248071800</v>
      </c>
      <c r="K32" s="14">
        <v>248071800</v>
      </c>
      <c r="L32" s="14">
        <v>0</v>
      </c>
      <c r="M32" s="14">
        <v>248071800</v>
      </c>
      <c r="N32" s="7">
        <f t="shared" si="2"/>
        <v>1</v>
      </c>
      <c r="O32" s="14">
        <v>225181300</v>
      </c>
      <c r="P32" s="7">
        <f t="shared" si="3"/>
        <v>0.90772631149530092</v>
      </c>
      <c r="Q32" s="14">
        <f t="shared" si="4"/>
        <v>22890500</v>
      </c>
      <c r="R32" s="14">
        <v>205758100</v>
      </c>
      <c r="S32" s="7">
        <f t="shared" si="5"/>
        <v>0.82942962481023641</v>
      </c>
    </row>
    <row r="33" spans="1:19" ht="31.2" x14ac:dyDescent="0.3">
      <c r="A33" s="12" t="s">
        <v>20</v>
      </c>
      <c r="B33" s="12" t="s">
        <v>22</v>
      </c>
      <c r="C33" s="12" t="s">
        <v>22</v>
      </c>
      <c r="D33" s="12" t="s">
        <v>48</v>
      </c>
      <c r="E33" s="12" t="s">
        <v>41</v>
      </c>
      <c r="F33" s="12"/>
      <c r="G33" s="12"/>
      <c r="H33" s="12"/>
      <c r="I33" s="13" t="s">
        <v>58</v>
      </c>
      <c r="J33" s="14">
        <v>522981400</v>
      </c>
      <c r="K33" s="14">
        <v>522981400</v>
      </c>
      <c r="L33" s="14">
        <v>0</v>
      </c>
      <c r="M33" s="14">
        <v>522981400</v>
      </c>
      <c r="N33" s="7">
        <f t="shared" si="2"/>
        <v>1</v>
      </c>
      <c r="O33" s="14">
        <v>450101100</v>
      </c>
      <c r="P33" s="7">
        <f t="shared" si="3"/>
        <v>0.8606445659444103</v>
      </c>
      <c r="Q33" s="14">
        <f t="shared" si="4"/>
        <v>72880300</v>
      </c>
      <c r="R33" s="14">
        <v>411279400</v>
      </c>
      <c r="S33" s="7">
        <f t="shared" si="5"/>
        <v>0.78641305407802264</v>
      </c>
    </row>
    <row r="34" spans="1:19" s="11" customFormat="1" ht="46.8" x14ac:dyDescent="0.3">
      <c r="A34" s="8" t="s">
        <v>20</v>
      </c>
      <c r="B34" s="8" t="s">
        <v>22</v>
      </c>
      <c r="C34" s="8" t="s">
        <v>22</v>
      </c>
      <c r="D34" s="8" t="s">
        <v>59</v>
      </c>
      <c r="E34" s="8"/>
      <c r="F34" s="8"/>
      <c r="G34" s="8"/>
      <c r="H34" s="8"/>
      <c r="I34" s="9" t="s">
        <v>60</v>
      </c>
      <c r="J34" s="10">
        <v>7771519610</v>
      </c>
      <c r="K34" s="10">
        <v>7771519610</v>
      </c>
      <c r="L34" s="10">
        <v>0</v>
      </c>
      <c r="M34" s="10">
        <v>6668074750</v>
      </c>
      <c r="N34" s="7">
        <f t="shared" si="2"/>
        <v>0.858014273221399</v>
      </c>
      <c r="O34" s="10">
        <v>4426190460</v>
      </c>
      <c r="P34" s="7">
        <f t="shared" si="3"/>
        <v>0.56953989465645827</v>
      </c>
      <c r="Q34" s="10">
        <f t="shared" si="4"/>
        <v>2241884290</v>
      </c>
      <c r="R34" s="10">
        <v>4421280349</v>
      </c>
      <c r="S34" s="7">
        <f t="shared" si="5"/>
        <v>0.56890808630411471</v>
      </c>
    </row>
    <row r="35" spans="1:19" ht="15.6" x14ac:dyDescent="0.3">
      <c r="A35" s="12" t="s">
        <v>20</v>
      </c>
      <c r="B35" s="12" t="s">
        <v>22</v>
      </c>
      <c r="C35" s="12" t="s">
        <v>22</v>
      </c>
      <c r="D35" s="12" t="s">
        <v>59</v>
      </c>
      <c r="E35" s="12" t="s">
        <v>25</v>
      </c>
      <c r="F35" s="12" t="s">
        <v>25</v>
      </c>
      <c r="G35" s="12"/>
      <c r="H35" s="12"/>
      <c r="I35" s="13" t="s">
        <v>61</v>
      </c>
      <c r="J35" s="14">
        <v>2156291839</v>
      </c>
      <c r="K35" s="14">
        <v>2156291839</v>
      </c>
      <c r="L35" s="14">
        <v>0</v>
      </c>
      <c r="M35" s="14">
        <v>2156291839</v>
      </c>
      <c r="N35" s="7">
        <f t="shared" si="2"/>
        <v>1</v>
      </c>
      <c r="O35" s="14">
        <v>1508388161</v>
      </c>
      <c r="P35" s="7">
        <f t="shared" si="3"/>
        <v>0.69952876216399762</v>
      </c>
      <c r="Q35" s="14">
        <f t="shared" si="4"/>
        <v>647903678</v>
      </c>
      <c r="R35" s="14">
        <v>1504402214</v>
      </c>
      <c r="S35" s="7">
        <f t="shared" si="5"/>
        <v>0.69768024290148045</v>
      </c>
    </row>
    <row r="36" spans="1:19" ht="15.6" x14ac:dyDescent="0.3">
      <c r="A36" s="12" t="s">
        <v>20</v>
      </c>
      <c r="B36" s="12" t="s">
        <v>22</v>
      </c>
      <c r="C36" s="12" t="s">
        <v>22</v>
      </c>
      <c r="D36" s="12" t="s">
        <v>59</v>
      </c>
      <c r="E36" s="12" t="s">
        <v>25</v>
      </c>
      <c r="F36" s="12" t="s">
        <v>27</v>
      </c>
      <c r="G36" s="12"/>
      <c r="H36" s="12"/>
      <c r="I36" s="13" t="s">
        <v>62</v>
      </c>
      <c r="J36" s="14">
        <v>1465000000</v>
      </c>
      <c r="K36" s="14">
        <v>1465000000</v>
      </c>
      <c r="L36" s="14">
        <v>0</v>
      </c>
      <c r="M36" s="14">
        <v>1399977365</v>
      </c>
      <c r="N36" s="7">
        <f t="shared" si="2"/>
        <v>0.95561594880546075</v>
      </c>
      <c r="O36" s="14">
        <v>766762083</v>
      </c>
      <c r="P36" s="7">
        <f t="shared" si="3"/>
        <v>0.52338708737201367</v>
      </c>
      <c r="Q36" s="14">
        <f t="shared" si="4"/>
        <v>633215282</v>
      </c>
      <c r="R36" s="14">
        <v>766762083</v>
      </c>
      <c r="S36" s="7">
        <f t="shared" si="5"/>
        <v>0.52338708737201367</v>
      </c>
    </row>
    <row r="37" spans="1:19" ht="31.2" x14ac:dyDescent="0.3">
      <c r="A37" s="12" t="s">
        <v>20</v>
      </c>
      <c r="B37" s="12" t="s">
        <v>22</v>
      </c>
      <c r="C37" s="12" t="s">
        <v>22</v>
      </c>
      <c r="D37" s="12" t="s">
        <v>59</v>
      </c>
      <c r="E37" s="12" t="s">
        <v>25</v>
      </c>
      <c r="F37" s="12" t="s">
        <v>29</v>
      </c>
      <c r="G37" s="12"/>
      <c r="H37" s="12"/>
      <c r="I37" s="13" t="s">
        <v>63</v>
      </c>
      <c r="J37" s="14">
        <v>231636665</v>
      </c>
      <c r="K37" s="14">
        <v>231636665</v>
      </c>
      <c r="L37" s="14">
        <v>0</v>
      </c>
      <c r="M37" s="14">
        <v>227750662</v>
      </c>
      <c r="N37" s="7">
        <f t="shared" si="2"/>
        <v>0.9832237137415184</v>
      </c>
      <c r="O37" s="14">
        <v>170116703</v>
      </c>
      <c r="P37" s="7">
        <f t="shared" si="3"/>
        <v>0.73441181256861909</v>
      </c>
      <c r="Q37" s="14">
        <f t="shared" si="4"/>
        <v>57633959</v>
      </c>
      <c r="R37" s="14">
        <v>169725298</v>
      </c>
      <c r="S37" s="7">
        <f t="shared" si="5"/>
        <v>0.73272207575601211</v>
      </c>
    </row>
    <row r="38" spans="1:19" ht="15.6" x14ac:dyDescent="0.3">
      <c r="A38" s="12" t="s">
        <v>20</v>
      </c>
      <c r="B38" s="12" t="s">
        <v>22</v>
      </c>
      <c r="C38" s="12" t="s">
        <v>22</v>
      </c>
      <c r="D38" s="12" t="s">
        <v>59</v>
      </c>
      <c r="E38" s="12" t="s">
        <v>27</v>
      </c>
      <c r="F38" s="12"/>
      <c r="G38" s="12"/>
      <c r="H38" s="12"/>
      <c r="I38" s="13" t="s">
        <v>64</v>
      </c>
      <c r="J38" s="14">
        <v>1517088666</v>
      </c>
      <c r="K38" s="14">
        <v>1517088666</v>
      </c>
      <c r="L38" s="14">
        <v>0</v>
      </c>
      <c r="M38" s="14">
        <v>1517088666</v>
      </c>
      <c r="N38" s="7">
        <f t="shared" si="2"/>
        <v>1</v>
      </c>
      <c r="O38" s="14">
        <v>1152552545</v>
      </c>
      <c r="P38" s="7">
        <f t="shared" si="3"/>
        <v>0.75971337129480609</v>
      </c>
      <c r="Q38" s="14">
        <f t="shared" si="4"/>
        <v>364536121</v>
      </c>
      <c r="R38" s="14">
        <v>1152552545</v>
      </c>
      <c r="S38" s="7">
        <f t="shared" si="5"/>
        <v>0.75971337129480609</v>
      </c>
    </row>
    <row r="39" spans="1:19" ht="15.6" x14ac:dyDescent="0.3">
      <c r="A39" s="12" t="s">
        <v>20</v>
      </c>
      <c r="B39" s="12" t="s">
        <v>22</v>
      </c>
      <c r="C39" s="12" t="s">
        <v>22</v>
      </c>
      <c r="D39" s="12" t="s">
        <v>59</v>
      </c>
      <c r="E39" s="12" t="s">
        <v>33</v>
      </c>
      <c r="F39" s="12"/>
      <c r="G39" s="12"/>
      <c r="H39" s="12"/>
      <c r="I39" s="13" t="s">
        <v>65</v>
      </c>
      <c r="J39" s="14">
        <v>14998050</v>
      </c>
      <c r="K39" s="14">
        <v>14998050</v>
      </c>
      <c r="L39" s="14">
        <v>0</v>
      </c>
      <c r="M39" s="14">
        <v>14998050</v>
      </c>
      <c r="N39" s="7">
        <f t="shared" si="2"/>
        <v>1</v>
      </c>
      <c r="O39" s="14">
        <v>8781097</v>
      </c>
      <c r="P39" s="7">
        <f t="shared" si="3"/>
        <v>0.58548257940198889</v>
      </c>
      <c r="Q39" s="14">
        <f t="shared" si="4"/>
        <v>6216953</v>
      </c>
      <c r="R39" s="14">
        <v>8781097</v>
      </c>
      <c r="S39" s="7">
        <f t="shared" si="5"/>
        <v>0.58548257940198889</v>
      </c>
    </row>
    <row r="40" spans="1:19" ht="15.6" x14ac:dyDescent="0.3">
      <c r="A40" s="12" t="s">
        <v>20</v>
      </c>
      <c r="B40" s="12" t="s">
        <v>22</v>
      </c>
      <c r="C40" s="12" t="s">
        <v>22</v>
      </c>
      <c r="D40" s="12" t="s">
        <v>59</v>
      </c>
      <c r="E40" s="12" t="s">
        <v>66</v>
      </c>
      <c r="F40" s="12"/>
      <c r="G40" s="12"/>
      <c r="H40" s="12"/>
      <c r="I40" s="13" t="s">
        <v>67</v>
      </c>
      <c r="J40" s="14">
        <v>381504390</v>
      </c>
      <c r="K40" s="14">
        <v>381504390</v>
      </c>
      <c r="L40" s="14">
        <v>0</v>
      </c>
      <c r="M40" s="14">
        <v>381504390</v>
      </c>
      <c r="N40" s="7">
        <f t="shared" si="2"/>
        <v>1</v>
      </c>
      <c r="O40" s="14">
        <v>341676021</v>
      </c>
      <c r="P40" s="7">
        <f t="shared" si="3"/>
        <v>0.89560180683635127</v>
      </c>
      <c r="Q40" s="14">
        <f t="shared" si="4"/>
        <v>39828369</v>
      </c>
      <c r="R40" s="14">
        <v>341143262</v>
      </c>
      <c r="S40" s="7">
        <f t="shared" si="5"/>
        <v>0.89420533797789326</v>
      </c>
    </row>
    <row r="41" spans="1:19" ht="15.6" x14ac:dyDescent="0.3">
      <c r="A41" s="12" t="s">
        <v>20</v>
      </c>
      <c r="B41" s="12" t="s">
        <v>22</v>
      </c>
      <c r="C41" s="12" t="s">
        <v>22</v>
      </c>
      <c r="D41" s="12" t="s">
        <v>59</v>
      </c>
      <c r="E41" s="12" t="s">
        <v>68</v>
      </c>
      <c r="F41" s="12"/>
      <c r="G41" s="12"/>
      <c r="H41" s="12"/>
      <c r="I41" s="13" t="s">
        <v>69</v>
      </c>
      <c r="J41" s="14">
        <v>988050915</v>
      </c>
      <c r="K41" s="14">
        <v>988050915</v>
      </c>
      <c r="L41" s="14">
        <v>0</v>
      </c>
      <c r="M41" s="14">
        <v>970463778</v>
      </c>
      <c r="N41" s="7">
        <f t="shared" si="2"/>
        <v>0.98220017133428794</v>
      </c>
      <c r="O41" s="14">
        <v>477913850</v>
      </c>
      <c r="P41" s="7">
        <f t="shared" si="3"/>
        <v>0.48369354528658071</v>
      </c>
      <c r="Q41" s="14">
        <f t="shared" si="4"/>
        <v>492549928</v>
      </c>
      <c r="R41" s="14">
        <v>477913850</v>
      </c>
      <c r="S41" s="7">
        <f t="shared" si="5"/>
        <v>0.48369354528658071</v>
      </c>
    </row>
    <row r="42" spans="1:19" s="11" customFormat="1" ht="15.6" x14ac:dyDescent="0.3">
      <c r="A42" s="8" t="s">
        <v>20</v>
      </c>
      <c r="B42" s="8" t="s">
        <v>48</v>
      </c>
      <c r="C42" s="8"/>
      <c r="D42" s="8"/>
      <c r="E42" s="8"/>
      <c r="F42" s="8"/>
      <c r="G42" s="8"/>
      <c r="H42" s="8"/>
      <c r="I42" s="9" t="s">
        <v>70</v>
      </c>
      <c r="J42" s="10">
        <v>2189758230</v>
      </c>
      <c r="K42" s="10">
        <v>1676410902</v>
      </c>
      <c r="L42" s="10">
        <v>513347328</v>
      </c>
      <c r="M42" s="10">
        <v>1676410902</v>
      </c>
      <c r="N42" s="7">
        <f t="shared" si="2"/>
        <v>0.76556894685126953</v>
      </c>
      <c r="O42" s="10">
        <v>1435820337</v>
      </c>
      <c r="P42" s="7">
        <f t="shared" si="3"/>
        <v>0.65569811193265848</v>
      </c>
      <c r="Q42" s="10">
        <f t="shared" si="4"/>
        <v>240590565</v>
      </c>
      <c r="R42" s="10">
        <v>1435820337</v>
      </c>
      <c r="S42" s="7">
        <f t="shared" si="5"/>
        <v>0.65569811193265848</v>
      </c>
    </row>
    <row r="43" spans="1:19" ht="15.6" x14ac:dyDescent="0.3">
      <c r="A43" s="12" t="s">
        <v>20</v>
      </c>
      <c r="B43" s="12" t="s">
        <v>48</v>
      </c>
      <c r="C43" s="12" t="s">
        <v>48</v>
      </c>
      <c r="D43" s="12" t="s">
        <v>48</v>
      </c>
      <c r="E43" s="12" t="s">
        <v>35</v>
      </c>
      <c r="F43" s="12" t="s">
        <v>37</v>
      </c>
      <c r="G43" s="12"/>
      <c r="H43" s="12"/>
      <c r="I43" s="13" t="s">
        <v>71</v>
      </c>
      <c r="J43" s="14">
        <v>20000000</v>
      </c>
      <c r="K43" s="14">
        <v>2954000</v>
      </c>
      <c r="L43" s="14">
        <v>17046000</v>
      </c>
      <c r="M43" s="14">
        <v>2954000</v>
      </c>
      <c r="N43" s="7">
        <f t="shared" si="2"/>
        <v>0.1477</v>
      </c>
      <c r="O43" s="14">
        <v>2954000</v>
      </c>
      <c r="P43" s="7">
        <f t="shared" si="3"/>
        <v>0.1477</v>
      </c>
      <c r="Q43" s="14">
        <f t="shared" si="4"/>
        <v>0</v>
      </c>
      <c r="R43" s="14">
        <v>2954000</v>
      </c>
      <c r="S43" s="7">
        <f t="shared" si="5"/>
        <v>0.1477</v>
      </c>
    </row>
    <row r="44" spans="1:19" ht="31.2" x14ac:dyDescent="0.3">
      <c r="A44" s="12" t="s">
        <v>20</v>
      </c>
      <c r="B44" s="12" t="s">
        <v>48</v>
      </c>
      <c r="C44" s="12" t="s">
        <v>48</v>
      </c>
      <c r="D44" s="12" t="s">
        <v>48</v>
      </c>
      <c r="E44" s="12" t="s">
        <v>37</v>
      </c>
      <c r="F44" s="12" t="s">
        <v>25</v>
      </c>
      <c r="G44" s="12"/>
      <c r="H44" s="12"/>
      <c r="I44" s="13" t="s">
        <v>72</v>
      </c>
      <c r="J44" s="14">
        <v>500000</v>
      </c>
      <c r="K44" s="14">
        <v>159000</v>
      </c>
      <c r="L44" s="14">
        <v>341000</v>
      </c>
      <c r="M44" s="14">
        <v>159000</v>
      </c>
      <c r="N44" s="7">
        <f t="shared" si="2"/>
        <v>0.318</v>
      </c>
      <c r="O44" s="14">
        <v>79500</v>
      </c>
      <c r="P44" s="7">
        <f t="shared" si="3"/>
        <v>0.159</v>
      </c>
      <c r="Q44" s="14">
        <f t="shared" si="4"/>
        <v>79500</v>
      </c>
      <c r="R44" s="14">
        <v>79500</v>
      </c>
      <c r="S44" s="7">
        <f t="shared" si="5"/>
        <v>0.159</v>
      </c>
    </row>
    <row r="45" spans="1:19" ht="15.6" x14ac:dyDescent="0.3">
      <c r="A45" s="12" t="s">
        <v>20</v>
      </c>
      <c r="B45" s="12" t="s">
        <v>48</v>
      </c>
      <c r="C45" s="12" t="s">
        <v>48</v>
      </c>
      <c r="D45" s="12" t="s">
        <v>48</v>
      </c>
      <c r="E45" s="12" t="s">
        <v>39</v>
      </c>
      <c r="F45" s="12" t="s">
        <v>27</v>
      </c>
      <c r="G45" s="12"/>
      <c r="H45" s="12"/>
      <c r="I45" s="13" t="s">
        <v>73</v>
      </c>
      <c r="J45" s="14">
        <v>301748800</v>
      </c>
      <c r="K45" s="14">
        <v>280874337</v>
      </c>
      <c r="L45" s="14">
        <v>20874463</v>
      </c>
      <c r="M45" s="14">
        <v>280874337</v>
      </c>
      <c r="N45" s="7">
        <f t="shared" si="2"/>
        <v>0.93082171992067575</v>
      </c>
      <c r="O45" s="14">
        <v>231850070</v>
      </c>
      <c r="P45" s="7">
        <f t="shared" si="3"/>
        <v>0.76835457174974686</v>
      </c>
      <c r="Q45" s="14">
        <f t="shared" si="4"/>
        <v>49024267</v>
      </c>
      <c r="R45" s="14">
        <v>231850070</v>
      </c>
      <c r="S45" s="7">
        <f t="shared" si="5"/>
        <v>0.76835457174974686</v>
      </c>
    </row>
    <row r="46" spans="1:19" ht="31.2" x14ac:dyDescent="0.3">
      <c r="A46" s="12" t="s">
        <v>20</v>
      </c>
      <c r="B46" s="12" t="s">
        <v>48</v>
      </c>
      <c r="C46" s="12" t="s">
        <v>48</v>
      </c>
      <c r="D46" s="12" t="s">
        <v>48</v>
      </c>
      <c r="E46" s="12" t="s">
        <v>39</v>
      </c>
      <c r="F46" s="12" t="s">
        <v>29</v>
      </c>
      <c r="G46" s="12"/>
      <c r="H46" s="12"/>
      <c r="I46" s="13" t="s">
        <v>74</v>
      </c>
      <c r="J46" s="14">
        <v>596640840</v>
      </c>
      <c r="K46" s="14">
        <v>358723217</v>
      </c>
      <c r="L46" s="14">
        <v>237917623</v>
      </c>
      <c r="M46" s="14">
        <v>358723217</v>
      </c>
      <c r="N46" s="7">
        <f t="shared" si="2"/>
        <v>0.60123812007237054</v>
      </c>
      <c r="O46" s="14">
        <v>291741957</v>
      </c>
      <c r="P46" s="7">
        <f t="shared" si="3"/>
        <v>0.48897416576444885</v>
      </c>
      <c r="Q46" s="14">
        <f t="shared" si="4"/>
        <v>66981260</v>
      </c>
      <c r="R46" s="14">
        <v>291741957</v>
      </c>
      <c r="S46" s="7">
        <f t="shared" si="5"/>
        <v>0.48897416576444885</v>
      </c>
    </row>
    <row r="47" spans="1:19" ht="15.6" x14ac:dyDescent="0.3">
      <c r="A47" s="12" t="s">
        <v>20</v>
      </c>
      <c r="B47" s="12" t="s">
        <v>48</v>
      </c>
      <c r="C47" s="12" t="s">
        <v>48</v>
      </c>
      <c r="D47" s="12" t="s">
        <v>48</v>
      </c>
      <c r="E47" s="12" t="s">
        <v>39</v>
      </c>
      <c r="F47" s="12" t="s">
        <v>33</v>
      </c>
      <c r="G47" s="12"/>
      <c r="H47" s="12"/>
      <c r="I47" s="13" t="s">
        <v>75</v>
      </c>
      <c r="J47" s="14">
        <v>571346479</v>
      </c>
      <c r="K47" s="14">
        <v>391828500</v>
      </c>
      <c r="L47" s="14">
        <v>179517979</v>
      </c>
      <c r="M47" s="14">
        <v>391828500</v>
      </c>
      <c r="N47" s="7">
        <f t="shared" si="2"/>
        <v>0.68579839799800357</v>
      </c>
      <c r="O47" s="14">
        <v>391828500</v>
      </c>
      <c r="P47" s="7">
        <f t="shared" si="3"/>
        <v>0.68579839799800357</v>
      </c>
      <c r="Q47" s="14">
        <f t="shared" si="4"/>
        <v>0</v>
      </c>
      <c r="R47" s="14">
        <v>391828500</v>
      </c>
      <c r="S47" s="7">
        <f t="shared" si="5"/>
        <v>0.68579839799800357</v>
      </c>
    </row>
    <row r="48" spans="1:19" ht="15.6" x14ac:dyDescent="0.3">
      <c r="A48" s="12" t="s">
        <v>20</v>
      </c>
      <c r="B48" s="12" t="s">
        <v>48</v>
      </c>
      <c r="C48" s="12" t="s">
        <v>48</v>
      </c>
      <c r="D48" s="12" t="s">
        <v>48</v>
      </c>
      <c r="E48" s="12" t="s">
        <v>41</v>
      </c>
      <c r="F48" s="12" t="s">
        <v>27</v>
      </c>
      <c r="G48" s="12"/>
      <c r="H48" s="12"/>
      <c r="I48" s="13" t="s">
        <v>76</v>
      </c>
      <c r="J48" s="14">
        <v>669653521</v>
      </c>
      <c r="K48" s="14">
        <v>619358280</v>
      </c>
      <c r="L48" s="14">
        <v>50295241</v>
      </c>
      <c r="M48" s="14">
        <v>619358280</v>
      </c>
      <c r="N48" s="7">
        <f t="shared" si="2"/>
        <v>0.92489363615247833</v>
      </c>
      <c r="O48" s="14">
        <v>498614080</v>
      </c>
      <c r="P48" s="7">
        <f t="shared" si="3"/>
        <v>0.74458516884285897</v>
      </c>
      <c r="Q48" s="14">
        <f t="shared" si="4"/>
        <v>120744200</v>
      </c>
      <c r="R48" s="14">
        <v>498614080</v>
      </c>
      <c r="S48" s="7">
        <f t="shared" si="5"/>
        <v>0.74458516884285897</v>
      </c>
    </row>
    <row r="49" spans="1:19" ht="31.2" x14ac:dyDescent="0.3">
      <c r="A49" s="12" t="s">
        <v>20</v>
      </c>
      <c r="B49" s="12" t="s">
        <v>48</v>
      </c>
      <c r="C49" s="12" t="s">
        <v>48</v>
      </c>
      <c r="D49" s="12" t="s">
        <v>48</v>
      </c>
      <c r="E49" s="12" t="s">
        <v>41</v>
      </c>
      <c r="F49" s="12" t="s">
        <v>29</v>
      </c>
      <c r="G49" s="12"/>
      <c r="H49" s="12"/>
      <c r="I49" s="13" t="s">
        <v>77</v>
      </c>
      <c r="J49" s="14">
        <v>29868590</v>
      </c>
      <c r="K49" s="14">
        <v>22513568</v>
      </c>
      <c r="L49" s="14">
        <v>7355022</v>
      </c>
      <c r="M49" s="14">
        <v>22513568</v>
      </c>
      <c r="N49" s="7">
        <f t="shared" si="2"/>
        <v>0.75375396026394281</v>
      </c>
      <c r="O49" s="14">
        <v>18752230</v>
      </c>
      <c r="P49" s="7">
        <f t="shared" si="3"/>
        <v>0.62782441353944063</v>
      </c>
      <c r="Q49" s="14">
        <f t="shared" si="4"/>
        <v>3761338</v>
      </c>
      <c r="R49" s="14">
        <v>18752230</v>
      </c>
      <c r="S49" s="7">
        <f t="shared" si="5"/>
        <v>0.62782441353944063</v>
      </c>
    </row>
    <row r="50" spans="1:19" ht="15.6" x14ac:dyDescent="0.3">
      <c r="A50" s="4" t="s">
        <v>20</v>
      </c>
      <c r="B50" s="4" t="s">
        <v>59</v>
      </c>
      <c r="C50" s="4"/>
      <c r="D50" s="4"/>
      <c r="E50" s="4"/>
      <c r="F50" s="4"/>
      <c r="G50" s="4"/>
      <c r="H50" s="4"/>
      <c r="I50" s="5" t="s">
        <v>78</v>
      </c>
      <c r="J50" s="6">
        <f>+J51+J53+J55+J58</f>
        <v>25505082268</v>
      </c>
      <c r="K50" s="6">
        <f t="shared" ref="K50:R50" si="7">+K51+K53+K55+K58</f>
        <v>7385418281.1400003</v>
      </c>
      <c r="L50" s="6">
        <f t="shared" si="7"/>
        <v>18119663986.860001</v>
      </c>
      <c r="M50" s="6">
        <f t="shared" si="7"/>
        <v>7239002438.96</v>
      </c>
      <c r="N50" s="7">
        <f t="shared" si="2"/>
        <v>0.28382588077523779</v>
      </c>
      <c r="O50" s="6">
        <f t="shared" si="7"/>
        <v>7123537547.0599995</v>
      </c>
      <c r="P50" s="7">
        <f t="shared" si="3"/>
        <v>0.27929874807726301</v>
      </c>
      <c r="Q50" s="6">
        <f t="shared" si="4"/>
        <v>115464891.90000057</v>
      </c>
      <c r="R50" s="6">
        <f t="shared" si="7"/>
        <v>7123537547.0599995</v>
      </c>
      <c r="S50" s="7">
        <f t="shared" si="5"/>
        <v>0.27929874807726301</v>
      </c>
    </row>
    <row r="51" spans="1:19" s="11" customFormat="1" ht="31.2" x14ac:dyDescent="0.3">
      <c r="A51" s="15" t="s">
        <v>20</v>
      </c>
      <c r="B51" s="15" t="s">
        <v>59</v>
      </c>
      <c r="C51" s="15" t="s">
        <v>79</v>
      </c>
      <c r="D51" s="15" t="s">
        <v>48</v>
      </c>
      <c r="E51" s="15" t="s">
        <v>27</v>
      </c>
      <c r="F51" s="15"/>
      <c r="G51" s="15"/>
      <c r="H51" s="15"/>
      <c r="I51" s="16" t="s">
        <v>80</v>
      </c>
      <c r="J51" s="17">
        <v>1806523743</v>
      </c>
      <c r="K51" s="17">
        <v>1748963471.1400001</v>
      </c>
      <c r="L51" s="17">
        <v>57560271.859999999</v>
      </c>
      <c r="M51" s="17">
        <v>1724253519.96</v>
      </c>
      <c r="N51" s="7">
        <f t="shared" si="2"/>
        <v>0.95445937350185162</v>
      </c>
      <c r="O51" s="17">
        <v>1679570327.0599999</v>
      </c>
      <c r="P51" s="7">
        <f t="shared" si="3"/>
        <v>0.9297250221969543</v>
      </c>
      <c r="Q51" s="17">
        <f t="shared" si="4"/>
        <v>44683192.900000095</v>
      </c>
      <c r="R51" s="17">
        <v>1679570327.0599999</v>
      </c>
      <c r="S51" s="7">
        <f t="shared" si="5"/>
        <v>0.9297250221969543</v>
      </c>
    </row>
    <row r="52" spans="1:19" ht="31.2" x14ac:dyDescent="0.3">
      <c r="A52" s="12" t="s">
        <v>20</v>
      </c>
      <c r="B52" s="12" t="s">
        <v>59</v>
      </c>
      <c r="C52" s="12" t="s">
        <v>79</v>
      </c>
      <c r="D52" s="12" t="s">
        <v>48</v>
      </c>
      <c r="E52" s="12" t="s">
        <v>27</v>
      </c>
      <c r="F52" s="12" t="s">
        <v>27</v>
      </c>
      <c r="G52" s="12"/>
      <c r="H52" s="12"/>
      <c r="I52" s="13" t="s">
        <v>81</v>
      </c>
      <c r="J52" s="14">
        <v>1806523743</v>
      </c>
      <c r="K52" s="14">
        <v>1748963471.1400001</v>
      </c>
      <c r="L52" s="14">
        <v>57560271.859999999</v>
      </c>
      <c r="M52" s="14">
        <v>1724253519.96</v>
      </c>
      <c r="N52" s="7">
        <f t="shared" si="2"/>
        <v>0.95445937350185162</v>
      </c>
      <c r="O52" s="14">
        <v>1679570327.0599999</v>
      </c>
      <c r="P52" s="7">
        <f t="shared" si="3"/>
        <v>0.9297250221969543</v>
      </c>
      <c r="Q52" s="14">
        <f t="shared" si="4"/>
        <v>44683192.900000095</v>
      </c>
      <c r="R52" s="14">
        <v>1679570327.0599999</v>
      </c>
      <c r="S52" s="7">
        <f t="shared" si="5"/>
        <v>0.9297250221969543</v>
      </c>
    </row>
    <row r="53" spans="1:19" s="11" customFormat="1" ht="15.6" x14ac:dyDescent="0.3">
      <c r="A53" s="15" t="s">
        <v>20</v>
      </c>
      <c r="B53" s="15" t="s">
        <v>59</v>
      </c>
      <c r="C53" s="15" t="s">
        <v>79</v>
      </c>
      <c r="D53" s="15" t="s">
        <v>48</v>
      </c>
      <c r="E53" s="15" t="s">
        <v>31</v>
      </c>
      <c r="F53" s="15"/>
      <c r="G53" s="15"/>
      <c r="H53" s="15"/>
      <c r="I53" s="16" t="s">
        <v>82</v>
      </c>
      <c r="J53" s="17">
        <v>3591783000</v>
      </c>
      <c r="K53" s="17">
        <v>3179852000</v>
      </c>
      <c r="L53" s="17">
        <v>411931000</v>
      </c>
      <c r="M53" s="17">
        <v>3179852000</v>
      </c>
      <c r="N53" s="7">
        <f t="shared" si="2"/>
        <v>0.88531294902837954</v>
      </c>
      <c r="O53" s="17">
        <v>3179852000</v>
      </c>
      <c r="P53" s="7">
        <f t="shared" si="3"/>
        <v>0.88531294902837954</v>
      </c>
      <c r="Q53" s="17">
        <f t="shared" si="4"/>
        <v>0</v>
      </c>
      <c r="R53" s="17">
        <v>3179852000</v>
      </c>
      <c r="S53" s="7">
        <f t="shared" si="5"/>
        <v>0.88531294902837954</v>
      </c>
    </row>
    <row r="54" spans="1:19" ht="31.2" x14ac:dyDescent="0.3">
      <c r="A54" s="12" t="s">
        <v>20</v>
      </c>
      <c r="B54" s="12" t="s">
        <v>59</v>
      </c>
      <c r="C54" s="12" t="s">
        <v>79</v>
      </c>
      <c r="D54" s="12" t="s">
        <v>48</v>
      </c>
      <c r="E54" s="12" t="s">
        <v>31</v>
      </c>
      <c r="F54" s="12" t="s">
        <v>27</v>
      </c>
      <c r="G54" s="12"/>
      <c r="H54" s="12"/>
      <c r="I54" s="13" t="s">
        <v>83</v>
      </c>
      <c r="J54" s="14">
        <v>3591783000</v>
      </c>
      <c r="K54" s="14">
        <v>3179852000</v>
      </c>
      <c r="L54" s="14">
        <v>411931000</v>
      </c>
      <c r="M54" s="14">
        <v>3179852000</v>
      </c>
      <c r="N54" s="7">
        <f t="shared" si="2"/>
        <v>0.88531294902837954</v>
      </c>
      <c r="O54" s="14">
        <v>3179852000</v>
      </c>
      <c r="P54" s="7">
        <f t="shared" si="3"/>
        <v>0.88531294902837954</v>
      </c>
      <c r="Q54" s="14">
        <f t="shared" si="4"/>
        <v>0</v>
      </c>
      <c r="R54" s="14">
        <v>3179852000</v>
      </c>
      <c r="S54" s="7">
        <f t="shared" si="5"/>
        <v>0.88531294902837954</v>
      </c>
    </row>
    <row r="55" spans="1:19" s="11" customFormat="1" ht="46.8" x14ac:dyDescent="0.3">
      <c r="A55" s="15" t="s">
        <v>20</v>
      </c>
      <c r="B55" s="15" t="s">
        <v>59</v>
      </c>
      <c r="C55" s="15" t="s">
        <v>79</v>
      </c>
      <c r="D55" s="15" t="s">
        <v>48</v>
      </c>
      <c r="E55" s="15" t="s">
        <v>45</v>
      </c>
      <c r="F55" s="15"/>
      <c r="G55" s="15"/>
      <c r="H55" s="15"/>
      <c r="I55" s="16" t="s">
        <v>84</v>
      </c>
      <c r="J55" s="17">
        <v>144484525</v>
      </c>
      <c r="K55" s="17">
        <v>144484525</v>
      </c>
      <c r="L55" s="17">
        <v>0</v>
      </c>
      <c r="M55" s="17">
        <v>138375801</v>
      </c>
      <c r="N55" s="7">
        <f t="shared" si="2"/>
        <v>0.95772056557614038</v>
      </c>
      <c r="O55" s="17">
        <v>67594102</v>
      </c>
      <c r="P55" s="7">
        <f t="shared" si="3"/>
        <v>0.46782935404327902</v>
      </c>
      <c r="Q55" s="17">
        <f t="shared" si="4"/>
        <v>70781699</v>
      </c>
      <c r="R55" s="17">
        <v>67594102</v>
      </c>
      <c r="S55" s="7">
        <f t="shared" si="5"/>
        <v>0.46782935404327902</v>
      </c>
    </row>
    <row r="56" spans="1:19" ht="15.6" x14ac:dyDescent="0.3">
      <c r="A56" s="12" t="s">
        <v>20</v>
      </c>
      <c r="B56" s="12" t="s">
        <v>59</v>
      </c>
      <c r="C56" s="12" t="s">
        <v>79</v>
      </c>
      <c r="D56" s="12" t="s">
        <v>48</v>
      </c>
      <c r="E56" s="12" t="s">
        <v>45</v>
      </c>
      <c r="F56" s="12" t="s">
        <v>25</v>
      </c>
      <c r="G56" s="12"/>
      <c r="H56" s="12"/>
      <c r="I56" s="13" t="s">
        <v>85</v>
      </c>
      <c r="J56" s="14">
        <v>57108177</v>
      </c>
      <c r="K56" s="14">
        <v>57108177</v>
      </c>
      <c r="L56" s="14">
        <v>0</v>
      </c>
      <c r="M56" s="14">
        <v>50999453</v>
      </c>
      <c r="N56" s="7">
        <f t="shared" si="2"/>
        <v>0.89303241110287934</v>
      </c>
      <c r="O56" s="14">
        <v>20106698</v>
      </c>
      <c r="P56" s="7">
        <f t="shared" si="3"/>
        <v>0.35208089377463408</v>
      </c>
      <c r="Q56" s="14">
        <f t="shared" si="4"/>
        <v>30892755</v>
      </c>
      <c r="R56" s="14">
        <v>20106698</v>
      </c>
      <c r="S56" s="7">
        <f t="shared" si="5"/>
        <v>0.35208089377463408</v>
      </c>
    </row>
    <row r="57" spans="1:19" ht="31.2" x14ac:dyDescent="0.3">
      <c r="A57" s="12" t="s">
        <v>20</v>
      </c>
      <c r="B57" s="12" t="s">
        <v>59</v>
      </c>
      <c r="C57" s="12" t="s">
        <v>79</v>
      </c>
      <c r="D57" s="12" t="s">
        <v>48</v>
      </c>
      <c r="E57" s="12" t="s">
        <v>45</v>
      </c>
      <c r="F57" s="12" t="s">
        <v>27</v>
      </c>
      <c r="G57" s="12"/>
      <c r="H57" s="12"/>
      <c r="I57" s="13" t="s">
        <v>86</v>
      </c>
      <c r="J57" s="14">
        <v>87376348</v>
      </c>
      <c r="K57" s="14">
        <v>87376348</v>
      </c>
      <c r="L57" s="14">
        <v>0</v>
      </c>
      <c r="M57" s="14">
        <v>87376348</v>
      </c>
      <c r="N57" s="7">
        <f t="shared" si="2"/>
        <v>1</v>
      </c>
      <c r="O57" s="14">
        <v>47487404</v>
      </c>
      <c r="P57" s="7">
        <f t="shared" si="3"/>
        <v>0.54348121759449131</v>
      </c>
      <c r="Q57" s="14">
        <f t="shared" si="4"/>
        <v>39888944</v>
      </c>
      <c r="R57" s="14">
        <v>47487404</v>
      </c>
      <c r="S57" s="7">
        <f t="shared" si="5"/>
        <v>0.54348121759449131</v>
      </c>
    </row>
    <row r="58" spans="1:19" s="11" customFormat="1" ht="15.6" x14ac:dyDescent="0.3">
      <c r="A58" s="8" t="s">
        <v>20</v>
      </c>
      <c r="B58" s="8" t="s">
        <v>59</v>
      </c>
      <c r="C58" s="8" t="s">
        <v>87</v>
      </c>
      <c r="D58" s="8"/>
      <c r="E58" s="8"/>
      <c r="F58" s="8"/>
      <c r="G58" s="8"/>
      <c r="H58" s="8"/>
      <c r="I58" s="9" t="s">
        <v>88</v>
      </c>
      <c r="J58" s="10">
        <v>19962291000</v>
      </c>
      <c r="K58" s="10">
        <v>2312118285</v>
      </c>
      <c r="L58" s="10">
        <v>17650172715</v>
      </c>
      <c r="M58" s="10">
        <v>2196521118</v>
      </c>
      <c r="N58" s="7">
        <f t="shared" si="2"/>
        <v>0.11003351859763992</v>
      </c>
      <c r="O58" s="10">
        <v>2196521118</v>
      </c>
      <c r="P58" s="7">
        <f t="shared" si="3"/>
        <v>0.11003351859763992</v>
      </c>
      <c r="Q58" s="10">
        <f t="shared" si="4"/>
        <v>0</v>
      </c>
      <c r="R58" s="10">
        <v>2196521118</v>
      </c>
      <c r="S58" s="7">
        <f t="shared" si="5"/>
        <v>0.11003351859763992</v>
      </c>
    </row>
    <row r="59" spans="1:19" ht="15.6" x14ac:dyDescent="0.3">
      <c r="A59" s="12" t="s">
        <v>20</v>
      </c>
      <c r="B59" s="12" t="s">
        <v>59</v>
      </c>
      <c r="C59" s="12" t="s">
        <v>87</v>
      </c>
      <c r="D59" s="12" t="s">
        <v>22</v>
      </c>
      <c r="E59" s="12" t="s">
        <v>25</v>
      </c>
      <c r="F59" s="12"/>
      <c r="G59" s="12"/>
      <c r="H59" s="12"/>
      <c r="I59" s="13" t="s">
        <v>89</v>
      </c>
      <c r="J59" s="14">
        <v>19126299192</v>
      </c>
      <c r="K59" s="14">
        <v>1476126477</v>
      </c>
      <c r="L59" s="14">
        <v>17650172715</v>
      </c>
      <c r="M59" s="14">
        <v>1360529310</v>
      </c>
      <c r="N59" s="7">
        <f t="shared" si="2"/>
        <v>7.1133955207030933E-2</v>
      </c>
      <c r="O59" s="14">
        <v>1360529310</v>
      </c>
      <c r="P59" s="7">
        <f t="shared" si="3"/>
        <v>7.1133955207030933E-2</v>
      </c>
      <c r="Q59" s="14">
        <f t="shared" si="4"/>
        <v>0</v>
      </c>
      <c r="R59" s="14">
        <v>1360529310</v>
      </c>
      <c r="S59" s="7">
        <f t="shared" si="5"/>
        <v>7.1133955207030933E-2</v>
      </c>
    </row>
    <row r="60" spans="1:19" ht="15.6" x14ac:dyDescent="0.3">
      <c r="A60" s="12" t="s">
        <v>20</v>
      </c>
      <c r="B60" s="12" t="s">
        <v>59</v>
      </c>
      <c r="C60" s="12" t="s">
        <v>87</v>
      </c>
      <c r="D60" s="12" t="s">
        <v>22</v>
      </c>
      <c r="E60" s="12" t="s">
        <v>29</v>
      </c>
      <c r="F60" s="12"/>
      <c r="G60" s="12"/>
      <c r="H60" s="12"/>
      <c r="I60" s="13" t="s">
        <v>90</v>
      </c>
      <c r="J60" s="14">
        <v>835991808</v>
      </c>
      <c r="K60" s="14">
        <v>835991808</v>
      </c>
      <c r="L60" s="14">
        <v>0</v>
      </c>
      <c r="M60" s="14">
        <v>835991808</v>
      </c>
      <c r="N60" s="7">
        <f t="shared" si="2"/>
        <v>1</v>
      </c>
      <c r="O60" s="14">
        <v>835991808</v>
      </c>
      <c r="P60" s="7">
        <f t="shared" si="3"/>
        <v>1</v>
      </c>
      <c r="Q60" s="14">
        <f t="shared" si="4"/>
        <v>0</v>
      </c>
      <c r="R60" s="14">
        <v>835991808</v>
      </c>
      <c r="S60" s="7">
        <f t="shared" si="5"/>
        <v>1</v>
      </c>
    </row>
    <row r="61" spans="1:19" ht="31.2" x14ac:dyDescent="0.3">
      <c r="A61" s="8" t="s">
        <v>20</v>
      </c>
      <c r="B61" s="8" t="s">
        <v>91</v>
      </c>
      <c r="C61" s="4"/>
      <c r="D61" s="4"/>
      <c r="E61" s="4"/>
      <c r="F61" s="4"/>
      <c r="G61" s="4"/>
      <c r="H61" s="4"/>
      <c r="I61" s="5" t="s">
        <v>92</v>
      </c>
      <c r="J61" s="6">
        <f>+J62</f>
        <v>353331000</v>
      </c>
      <c r="K61" s="6">
        <f t="shared" ref="K61:R61" si="8">+K62</f>
        <v>230466079</v>
      </c>
      <c r="L61" s="6">
        <f t="shared" si="8"/>
        <v>122864921</v>
      </c>
      <c r="M61" s="6">
        <f t="shared" si="8"/>
        <v>230466079</v>
      </c>
      <c r="N61" s="7">
        <f t="shared" si="2"/>
        <v>0.65226679515808128</v>
      </c>
      <c r="O61" s="6">
        <f t="shared" si="8"/>
        <v>230466079</v>
      </c>
      <c r="P61" s="7">
        <f t="shared" si="3"/>
        <v>0.65226679515808128</v>
      </c>
      <c r="Q61" s="6">
        <f t="shared" si="4"/>
        <v>0</v>
      </c>
      <c r="R61" s="6">
        <f t="shared" si="8"/>
        <v>230466079</v>
      </c>
      <c r="S61" s="7">
        <f t="shared" si="5"/>
        <v>0.65226679515808128</v>
      </c>
    </row>
    <row r="62" spans="1:19" s="11" customFormat="1" ht="15.6" x14ac:dyDescent="0.3">
      <c r="A62" s="8" t="s">
        <v>20</v>
      </c>
      <c r="B62" s="8" t="s">
        <v>91</v>
      </c>
      <c r="C62" s="8" t="s">
        <v>79</v>
      </c>
      <c r="D62" s="8" t="s">
        <v>22</v>
      </c>
      <c r="E62" s="8"/>
      <c r="F62" s="8"/>
      <c r="G62" s="8"/>
      <c r="H62" s="8"/>
      <c r="I62" s="9" t="s">
        <v>93</v>
      </c>
      <c r="J62" s="10">
        <v>353331000</v>
      </c>
      <c r="K62" s="10">
        <v>230466079</v>
      </c>
      <c r="L62" s="10">
        <v>122864921</v>
      </c>
      <c r="M62" s="10">
        <v>230466079</v>
      </c>
      <c r="N62" s="7">
        <f t="shared" si="2"/>
        <v>0.65226679515808128</v>
      </c>
      <c r="O62" s="10">
        <v>230466079</v>
      </c>
      <c r="P62" s="7">
        <f t="shared" si="3"/>
        <v>0.65226679515808128</v>
      </c>
      <c r="Q62" s="10">
        <f t="shared" si="4"/>
        <v>0</v>
      </c>
      <c r="R62" s="10">
        <v>230466079</v>
      </c>
      <c r="S62" s="7">
        <f t="shared" si="5"/>
        <v>0.65226679515808128</v>
      </c>
    </row>
    <row r="63" spans="1:19" s="11" customFormat="1" ht="15.6" x14ac:dyDescent="0.3">
      <c r="A63" s="33" t="s">
        <v>94</v>
      </c>
      <c r="B63" s="33"/>
      <c r="C63" s="33"/>
      <c r="D63" s="33"/>
      <c r="E63" s="33"/>
      <c r="F63" s="33"/>
      <c r="G63" s="33"/>
      <c r="H63" s="33"/>
      <c r="I63" s="34" t="s">
        <v>95</v>
      </c>
      <c r="J63" s="26">
        <f>+J64</f>
        <v>2690573000</v>
      </c>
      <c r="K63" s="26">
        <f t="shared" ref="K63:R63" si="9">+K64</f>
        <v>0</v>
      </c>
      <c r="L63" s="26">
        <f t="shared" si="9"/>
        <v>2690573000</v>
      </c>
      <c r="M63" s="26">
        <f t="shared" si="9"/>
        <v>0</v>
      </c>
      <c r="N63" s="27">
        <f t="shared" si="2"/>
        <v>0</v>
      </c>
      <c r="O63" s="26">
        <f t="shared" si="9"/>
        <v>0</v>
      </c>
      <c r="P63" s="27">
        <f t="shared" si="3"/>
        <v>0</v>
      </c>
      <c r="Q63" s="26">
        <f t="shared" si="4"/>
        <v>0</v>
      </c>
      <c r="R63" s="26">
        <f t="shared" si="9"/>
        <v>0</v>
      </c>
      <c r="S63" s="27">
        <f t="shared" si="5"/>
        <v>0</v>
      </c>
    </row>
    <row r="64" spans="1:19" s="11" customFormat="1" ht="15.6" x14ac:dyDescent="0.3">
      <c r="A64" s="8" t="s">
        <v>94</v>
      </c>
      <c r="B64" s="8" t="s">
        <v>87</v>
      </c>
      <c r="C64" s="8" t="s">
        <v>22</v>
      </c>
      <c r="D64" s="8" t="s">
        <v>59</v>
      </c>
      <c r="E64" s="8"/>
      <c r="F64" s="8"/>
      <c r="G64" s="8"/>
      <c r="H64" s="8"/>
      <c r="I64" s="9" t="s">
        <v>96</v>
      </c>
      <c r="J64" s="10">
        <v>2690573000</v>
      </c>
      <c r="K64" s="10">
        <v>0</v>
      </c>
      <c r="L64" s="10">
        <v>2690573000</v>
      </c>
      <c r="M64" s="10">
        <v>0</v>
      </c>
      <c r="N64" s="7">
        <f t="shared" si="2"/>
        <v>0</v>
      </c>
      <c r="O64" s="10">
        <v>0</v>
      </c>
      <c r="P64" s="7">
        <f t="shared" si="3"/>
        <v>0</v>
      </c>
      <c r="Q64" s="10">
        <f t="shared" si="4"/>
        <v>0</v>
      </c>
      <c r="R64" s="10">
        <v>0</v>
      </c>
      <c r="S64" s="7">
        <f t="shared" si="5"/>
        <v>0</v>
      </c>
    </row>
  </sheetData>
  <autoFilter ref="A7:S64"/>
  <mergeCells count="5">
    <mergeCell ref="A1:S1"/>
    <mergeCell ref="A2:S2"/>
    <mergeCell ref="A3:S3"/>
    <mergeCell ref="A4:S4"/>
    <mergeCell ref="A5:S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67"/>
  <sheetViews>
    <sheetView showGridLines="0" tabSelected="1" zoomScale="80" zoomScaleNormal="80" workbookViewId="0">
      <pane ySplit="7" topLeftCell="A8" activePane="bottomLeft" state="frozen"/>
      <selection activeCell="K17" sqref="K17"/>
      <selection pane="bottomLeft" activeCell="E12" sqref="E12"/>
    </sheetView>
  </sheetViews>
  <sheetFormatPr baseColWidth="10" defaultColWidth="11.44140625" defaultRowHeight="14.4" x14ac:dyDescent="0.3"/>
  <cols>
    <col min="1" max="1" width="5.44140625" style="18" customWidth="1"/>
    <col min="2" max="2" width="6.77734375" style="18" customWidth="1"/>
    <col min="3" max="3" width="6.5546875" style="18" customWidth="1"/>
    <col min="4" max="5" width="5.44140625" style="18" customWidth="1"/>
    <col min="6" max="6" width="9.21875" style="18" customWidth="1"/>
    <col min="7" max="8" width="5.44140625" style="18" customWidth="1"/>
    <col min="9" max="9" width="8" style="18" customWidth="1"/>
    <col min="10" max="10" width="48.21875" style="18" customWidth="1"/>
    <col min="11" max="15" width="26" style="18" customWidth="1"/>
    <col min="16" max="16" width="12.44140625" style="18" customWidth="1"/>
    <col min="17" max="17" width="26.44140625" style="18" customWidth="1"/>
    <col min="18" max="18" width="12.44140625" style="18" customWidth="1"/>
    <col min="19" max="19" width="26.44140625" style="18" customWidth="1"/>
    <col min="20" max="20" width="26" style="18" customWidth="1"/>
    <col min="21" max="21" width="12.44140625" style="18" customWidth="1"/>
    <col min="22" max="22" width="6.44140625" style="18" customWidth="1"/>
    <col min="23" max="16384" width="11.44140625" style="18"/>
  </cols>
  <sheetData>
    <row r="1" spans="1:21" s="1" customFormat="1" ht="17.399999999999999" x14ac:dyDescent="0.3">
      <c r="A1" s="35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7"/>
    </row>
    <row r="2" spans="1:21" s="1" customFormat="1" ht="17.399999999999999" x14ac:dyDescent="0.3">
      <c r="A2" s="38" t="s">
        <v>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0"/>
    </row>
    <row r="3" spans="1:21" s="1" customFormat="1" ht="17.399999999999999" x14ac:dyDescent="0.3">
      <c r="A3" s="38" t="s">
        <v>2</v>
      </c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0"/>
    </row>
    <row r="4" spans="1:21" s="1" customFormat="1" ht="17.399999999999999" x14ac:dyDescent="0.3">
      <c r="A4" s="38" t="s">
        <v>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0"/>
    </row>
    <row r="5" spans="1:21" s="1" customFormat="1" ht="18" thickBot="1" x14ac:dyDescent="0.35">
      <c r="A5" s="41" t="s">
        <v>4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3"/>
    </row>
    <row r="7" spans="1:21" ht="54" customHeight="1" x14ac:dyDescent="0.3">
      <c r="A7" s="19" t="s">
        <v>5</v>
      </c>
      <c r="B7" s="19" t="s">
        <v>6</v>
      </c>
      <c r="C7" s="19" t="s">
        <v>7</v>
      </c>
      <c r="D7" s="19" t="s">
        <v>8</v>
      </c>
      <c r="E7" s="19" t="s">
        <v>9</v>
      </c>
      <c r="F7" s="19" t="s">
        <v>10</v>
      </c>
      <c r="G7" s="19" t="s">
        <v>11</v>
      </c>
      <c r="H7" s="19" t="s">
        <v>12</v>
      </c>
      <c r="I7" s="19" t="s">
        <v>97</v>
      </c>
      <c r="J7" s="19" t="s">
        <v>13</v>
      </c>
      <c r="K7" s="19" t="s">
        <v>14</v>
      </c>
      <c r="L7" s="19" t="s">
        <v>98</v>
      </c>
      <c r="M7" s="19" t="s">
        <v>15</v>
      </c>
      <c r="N7" s="19" t="s">
        <v>16</v>
      </c>
      <c r="O7" s="19" t="s">
        <v>319</v>
      </c>
      <c r="P7" s="19" t="s">
        <v>17</v>
      </c>
      <c r="Q7" s="19" t="s">
        <v>320</v>
      </c>
      <c r="R7" s="19" t="s">
        <v>18</v>
      </c>
      <c r="S7" s="19" t="s">
        <v>318</v>
      </c>
      <c r="T7" s="19" t="s">
        <v>321</v>
      </c>
      <c r="U7" s="19" t="s">
        <v>322</v>
      </c>
    </row>
    <row r="8" spans="1:21" ht="16.2" x14ac:dyDescent="0.3">
      <c r="A8" s="20"/>
      <c r="B8" s="20"/>
      <c r="C8" s="20"/>
      <c r="D8" s="20"/>
      <c r="E8" s="20"/>
      <c r="F8" s="20"/>
      <c r="G8" s="20"/>
      <c r="H8" s="20"/>
      <c r="I8" s="20"/>
      <c r="J8" s="21" t="s">
        <v>19</v>
      </c>
      <c r="K8" s="22">
        <v>2104491000000</v>
      </c>
      <c r="L8" s="22">
        <v>48702000000</v>
      </c>
      <c r="M8" s="22">
        <v>1893102863624.1201</v>
      </c>
      <c r="N8" s="22">
        <v>162686136375.88</v>
      </c>
      <c r="O8" s="22">
        <v>1867772780575.23</v>
      </c>
      <c r="P8" s="23">
        <v>0.88751759003732023</v>
      </c>
      <c r="Q8" s="22">
        <v>1512625556325.1499</v>
      </c>
      <c r="R8" s="23">
        <v>0.71876076273319767</v>
      </c>
      <c r="S8" s="22">
        <f>+O8-Q8</f>
        <v>355147224250.08008</v>
      </c>
      <c r="T8" s="22">
        <v>1406924475098.4697</v>
      </c>
      <c r="U8" s="23">
        <v>0.66853432734968676</v>
      </c>
    </row>
    <row r="9" spans="1:21" ht="15.6" x14ac:dyDescent="0.3">
      <c r="A9" s="24" t="s">
        <v>20</v>
      </c>
      <c r="B9" s="24"/>
      <c r="C9" s="24"/>
      <c r="D9" s="24"/>
      <c r="E9" s="24"/>
      <c r="F9" s="24"/>
      <c r="G9" s="24"/>
      <c r="H9" s="24"/>
      <c r="I9" s="24"/>
      <c r="J9" s="25" t="s">
        <v>21</v>
      </c>
      <c r="K9" s="26">
        <v>756964000000</v>
      </c>
      <c r="L9" s="26">
        <v>48702000000</v>
      </c>
      <c r="M9" s="26">
        <v>624117411786.51001</v>
      </c>
      <c r="N9" s="26">
        <v>84144588213.48999</v>
      </c>
      <c r="O9" s="26">
        <v>617063318569.26001</v>
      </c>
      <c r="P9" s="27">
        <v>0.8151818561639127</v>
      </c>
      <c r="Q9" s="26">
        <v>614787320704.76001</v>
      </c>
      <c r="R9" s="27">
        <v>0.81217511097589845</v>
      </c>
      <c r="S9" s="26">
        <f t="shared" ref="S9:S72" si="0">+O9-Q9</f>
        <v>2275997864.5</v>
      </c>
      <c r="T9" s="26">
        <v>608660026233.53003</v>
      </c>
      <c r="U9" s="27">
        <v>0.80408054575056409</v>
      </c>
    </row>
    <row r="10" spans="1:21" s="11" customFormat="1" ht="15.6" x14ac:dyDescent="0.3">
      <c r="A10" s="8" t="s">
        <v>20</v>
      </c>
      <c r="B10" s="8" t="s">
        <v>48</v>
      </c>
      <c r="C10" s="8"/>
      <c r="D10" s="8"/>
      <c r="E10" s="8"/>
      <c r="F10" s="8"/>
      <c r="G10" s="8"/>
      <c r="H10" s="8"/>
      <c r="I10" s="8" t="s">
        <v>99</v>
      </c>
      <c r="J10" s="9" t="s">
        <v>70</v>
      </c>
      <c r="K10" s="10">
        <v>10248000000</v>
      </c>
      <c r="L10" s="10">
        <v>0</v>
      </c>
      <c r="M10" s="10">
        <v>9316010945.6299992</v>
      </c>
      <c r="N10" s="10">
        <v>931989054.37</v>
      </c>
      <c r="O10" s="10">
        <v>8919817995.3799992</v>
      </c>
      <c r="P10" s="28">
        <v>0.87039597925253698</v>
      </c>
      <c r="Q10" s="10">
        <v>7152189075.8800001</v>
      </c>
      <c r="R10" s="28">
        <v>0.69791072169008583</v>
      </c>
      <c r="S10" s="10">
        <f t="shared" si="0"/>
        <v>1767628919.499999</v>
      </c>
      <c r="T10" s="10">
        <v>6767623549.6499996</v>
      </c>
      <c r="U10" s="28">
        <v>0.66038481163641682</v>
      </c>
    </row>
    <row r="11" spans="1:21" ht="31.2" x14ac:dyDescent="0.3">
      <c r="A11" s="29" t="s">
        <v>20</v>
      </c>
      <c r="B11" s="29" t="s">
        <v>48</v>
      </c>
      <c r="C11" s="29" t="s">
        <v>48</v>
      </c>
      <c r="D11" s="29" t="s">
        <v>22</v>
      </c>
      <c r="E11" s="29" t="s">
        <v>27</v>
      </c>
      <c r="F11" s="29" t="s">
        <v>35</v>
      </c>
      <c r="G11" s="29"/>
      <c r="H11" s="29"/>
      <c r="I11" s="29" t="s">
        <v>99</v>
      </c>
      <c r="J11" s="30" t="s">
        <v>100</v>
      </c>
      <c r="K11" s="17">
        <v>1533599</v>
      </c>
      <c r="L11" s="17">
        <v>0</v>
      </c>
      <c r="M11" s="17">
        <v>1533599</v>
      </c>
      <c r="N11" s="17">
        <v>0</v>
      </c>
      <c r="O11" s="17">
        <v>662968</v>
      </c>
      <c r="P11" s="28">
        <v>0.4322955348823258</v>
      </c>
      <c r="Q11" s="17">
        <v>0</v>
      </c>
      <c r="R11" s="28">
        <v>0</v>
      </c>
      <c r="S11" s="17">
        <f t="shared" si="0"/>
        <v>662968</v>
      </c>
      <c r="T11" s="17">
        <v>0</v>
      </c>
      <c r="U11" s="28">
        <v>0</v>
      </c>
    </row>
    <row r="12" spans="1:21" ht="31.2" x14ac:dyDescent="0.3">
      <c r="A12" s="29" t="s">
        <v>20</v>
      </c>
      <c r="B12" s="29" t="s">
        <v>48</v>
      </c>
      <c r="C12" s="29" t="s">
        <v>48</v>
      </c>
      <c r="D12" s="29" t="s">
        <v>22</v>
      </c>
      <c r="E12" s="29" t="s">
        <v>27</v>
      </c>
      <c r="F12" s="29" t="s">
        <v>37</v>
      </c>
      <c r="G12" s="29"/>
      <c r="H12" s="29"/>
      <c r="I12" s="29" t="s">
        <v>99</v>
      </c>
      <c r="J12" s="30" t="s">
        <v>101</v>
      </c>
      <c r="K12" s="17">
        <v>5376174.3600000003</v>
      </c>
      <c r="L12" s="17">
        <v>0</v>
      </c>
      <c r="M12" s="17">
        <v>5376174.3600000003</v>
      </c>
      <c r="N12" s="17">
        <v>0</v>
      </c>
      <c r="O12" s="17">
        <v>2873117.36</v>
      </c>
      <c r="P12" s="28">
        <v>0.53441669998217833</v>
      </c>
      <c r="Q12" s="17">
        <v>373117.36</v>
      </c>
      <c r="R12" s="28">
        <v>6.9402019915142776E-2</v>
      </c>
      <c r="S12" s="17">
        <f t="shared" si="0"/>
        <v>2500000</v>
      </c>
      <c r="T12" s="17">
        <v>373117.36</v>
      </c>
      <c r="U12" s="28">
        <v>6.9402019915142776E-2</v>
      </c>
    </row>
    <row r="13" spans="1:21" ht="31.2" x14ac:dyDescent="0.3">
      <c r="A13" s="29" t="s">
        <v>20</v>
      </c>
      <c r="B13" s="29" t="s">
        <v>48</v>
      </c>
      <c r="C13" s="29" t="s">
        <v>48</v>
      </c>
      <c r="D13" s="29" t="s">
        <v>22</v>
      </c>
      <c r="E13" s="29" t="s">
        <v>27</v>
      </c>
      <c r="F13" s="29" t="s">
        <v>39</v>
      </c>
      <c r="G13" s="29"/>
      <c r="H13" s="29"/>
      <c r="I13" s="29" t="s">
        <v>99</v>
      </c>
      <c r="J13" s="30" t="s">
        <v>102</v>
      </c>
      <c r="K13" s="17">
        <v>51495939</v>
      </c>
      <c r="L13" s="17">
        <v>0</v>
      </c>
      <c r="M13" s="17">
        <v>51495939</v>
      </c>
      <c r="N13" s="17">
        <v>0</v>
      </c>
      <c r="O13" s="17">
        <v>51495939</v>
      </c>
      <c r="P13" s="28">
        <v>1</v>
      </c>
      <c r="Q13" s="17">
        <v>0</v>
      </c>
      <c r="R13" s="28">
        <v>0</v>
      </c>
      <c r="S13" s="17">
        <f t="shared" si="0"/>
        <v>51495939</v>
      </c>
      <c r="T13" s="17">
        <v>0</v>
      </c>
      <c r="U13" s="28">
        <v>0</v>
      </c>
    </row>
    <row r="14" spans="1:21" ht="31.2" x14ac:dyDescent="0.3">
      <c r="A14" s="29" t="s">
        <v>20</v>
      </c>
      <c r="B14" s="29" t="s">
        <v>48</v>
      </c>
      <c r="C14" s="29" t="s">
        <v>48</v>
      </c>
      <c r="D14" s="29" t="s">
        <v>22</v>
      </c>
      <c r="E14" s="29" t="s">
        <v>29</v>
      </c>
      <c r="F14" s="29" t="s">
        <v>25</v>
      </c>
      <c r="G14" s="29"/>
      <c r="H14" s="29"/>
      <c r="I14" s="29" t="s">
        <v>99</v>
      </c>
      <c r="J14" s="30" t="s">
        <v>103</v>
      </c>
      <c r="K14" s="17">
        <v>25594</v>
      </c>
      <c r="L14" s="17">
        <v>0</v>
      </c>
      <c r="M14" s="17">
        <v>25594</v>
      </c>
      <c r="N14" s="17">
        <v>0</v>
      </c>
      <c r="O14" s="17">
        <v>7500</v>
      </c>
      <c r="P14" s="28">
        <v>0.29303743064780807</v>
      </c>
      <c r="Q14" s="17">
        <v>0</v>
      </c>
      <c r="R14" s="28">
        <v>0</v>
      </c>
      <c r="S14" s="17">
        <f t="shared" si="0"/>
        <v>7500</v>
      </c>
      <c r="T14" s="17">
        <v>0</v>
      </c>
      <c r="U14" s="28">
        <v>0</v>
      </c>
    </row>
    <row r="15" spans="1:21" ht="46.8" x14ac:dyDescent="0.3">
      <c r="A15" s="29" t="s">
        <v>20</v>
      </c>
      <c r="B15" s="29" t="s">
        <v>48</v>
      </c>
      <c r="C15" s="29" t="s">
        <v>48</v>
      </c>
      <c r="D15" s="29" t="s">
        <v>22</v>
      </c>
      <c r="E15" s="29" t="s">
        <v>29</v>
      </c>
      <c r="F15" s="29" t="s">
        <v>27</v>
      </c>
      <c r="G15" s="29"/>
      <c r="H15" s="29"/>
      <c r="I15" s="29" t="s">
        <v>99</v>
      </c>
      <c r="J15" s="30" t="s">
        <v>104</v>
      </c>
      <c r="K15" s="17">
        <v>419000</v>
      </c>
      <c r="L15" s="17">
        <v>0</v>
      </c>
      <c r="M15" s="17">
        <v>419000</v>
      </c>
      <c r="N15" s="17">
        <v>0</v>
      </c>
      <c r="O15" s="17">
        <v>419000</v>
      </c>
      <c r="P15" s="28">
        <v>1</v>
      </c>
      <c r="Q15" s="17">
        <v>419000</v>
      </c>
      <c r="R15" s="28">
        <v>1</v>
      </c>
      <c r="S15" s="17">
        <f t="shared" si="0"/>
        <v>0</v>
      </c>
      <c r="T15" s="17">
        <v>419000</v>
      </c>
      <c r="U15" s="28">
        <v>1</v>
      </c>
    </row>
    <row r="16" spans="1:21" ht="46.8" x14ac:dyDescent="0.3">
      <c r="A16" s="29" t="s">
        <v>20</v>
      </c>
      <c r="B16" s="29" t="s">
        <v>48</v>
      </c>
      <c r="C16" s="29" t="s">
        <v>48</v>
      </c>
      <c r="D16" s="29" t="s">
        <v>22</v>
      </c>
      <c r="E16" s="29" t="s">
        <v>29</v>
      </c>
      <c r="F16" s="29" t="s">
        <v>29</v>
      </c>
      <c r="G16" s="29"/>
      <c r="H16" s="29"/>
      <c r="I16" s="29" t="s">
        <v>99</v>
      </c>
      <c r="J16" s="30" t="s">
        <v>105</v>
      </c>
      <c r="K16" s="17">
        <v>89677187.640000001</v>
      </c>
      <c r="L16" s="17">
        <v>0</v>
      </c>
      <c r="M16" s="17">
        <v>85898095.920000002</v>
      </c>
      <c r="N16" s="17">
        <v>3779091.72</v>
      </c>
      <c r="O16" s="17">
        <v>79868040.920000002</v>
      </c>
      <c r="P16" s="28">
        <v>0.89061714603074049</v>
      </c>
      <c r="Q16" s="17">
        <v>63909629.039999999</v>
      </c>
      <c r="R16" s="28">
        <v>0.71266317245093302</v>
      </c>
      <c r="S16" s="17">
        <f t="shared" si="0"/>
        <v>15958411.880000003</v>
      </c>
      <c r="T16" s="17">
        <v>58122649.119999997</v>
      </c>
      <c r="U16" s="28">
        <v>0.64813193466021135</v>
      </c>
    </row>
    <row r="17" spans="1:21" ht="46.8" x14ac:dyDescent="0.3">
      <c r="A17" s="29" t="s">
        <v>20</v>
      </c>
      <c r="B17" s="29" t="s">
        <v>48</v>
      </c>
      <c r="C17" s="29" t="s">
        <v>48</v>
      </c>
      <c r="D17" s="29" t="s">
        <v>22</v>
      </c>
      <c r="E17" s="29" t="s">
        <v>29</v>
      </c>
      <c r="F17" s="29" t="s">
        <v>33</v>
      </c>
      <c r="G17" s="29"/>
      <c r="H17" s="29"/>
      <c r="I17" s="29" t="s">
        <v>99</v>
      </c>
      <c r="J17" s="30" t="s">
        <v>106</v>
      </c>
      <c r="K17" s="17">
        <v>83643647</v>
      </c>
      <c r="L17" s="17">
        <v>0</v>
      </c>
      <c r="M17" s="17">
        <v>83643646.799999997</v>
      </c>
      <c r="N17" s="17">
        <v>0.2</v>
      </c>
      <c r="O17" s="17">
        <v>74470978.109999999</v>
      </c>
      <c r="P17" s="28">
        <v>0.89033633492810282</v>
      </c>
      <c r="Q17" s="17">
        <v>62181436.049999997</v>
      </c>
      <c r="R17" s="28">
        <v>0.74340895310315669</v>
      </c>
      <c r="S17" s="17">
        <f t="shared" si="0"/>
        <v>12289542.060000002</v>
      </c>
      <c r="T17" s="17">
        <v>55963292.450000003</v>
      </c>
      <c r="U17" s="28">
        <v>0.66906805785261858</v>
      </c>
    </row>
    <row r="18" spans="1:21" ht="15.6" x14ac:dyDescent="0.3">
      <c r="A18" s="29" t="s">
        <v>20</v>
      </c>
      <c r="B18" s="29" t="s">
        <v>48</v>
      </c>
      <c r="C18" s="29" t="s">
        <v>48</v>
      </c>
      <c r="D18" s="29" t="s">
        <v>22</v>
      </c>
      <c r="E18" s="29" t="s">
        <v>29</v>
      </c>
      <c r="F18" s="29" t="s">
        <v>35</v>
      </c>
      <c r="G18" s="29"/>
      <c r="H18" s="29"/>
      <c r="I18" s="29" t="s">
        <v>99</v>
      </c>
      <c r="J18" s="30" t="s">
        <v>107</v>
      </c>
      <c r="K18" s="17">
        <v>17781043</v>
      </c>
      <c r="L18" s="17">
        <v>0</v>
      </c>
      <c r="M18" s="17">
        <v>17070040</v>
      </c>
      <c r="N18" s="17">
        <v>711003</v>
      </c>
      <c r="O18" s="17">
        <v>14784117</v>
      </c>
      <c r="P18" s="28">
        <v>0.83145386915716923</v>
      </c>
      <c r="Q18" s="17">
        <v>1719252.5</v>
      </c>
      <c r="R18" s="28">
        <v>9.6690194157901754E-2</v>
      </c>
      <c r="S18" s="17">
        <f t="shared" si="0"/>
        <v>13064864.5</v>
      </c>
      <c r="T18" s="17">
        <v>1719252.5</v>
      </c>
      <c r="U18" s="28">
        <v>9.6690194157901754E-2</v>
      </c>
    </row>
    <row r="19" spans="1:21" ht="15.6" x14ac:dyDescent="0.3">
      <c r="A19" s="29" t="s">
        <v>20</v>
      </c>
      <c r="B19" s="29" t="s">
        <v>48</v>
      </c>
      <c r="C19" s="29" t="s">
        <v>48</v>
      </c>
      <c r="D19" s="29" t="s">
        <v>22</v>
      </c>
      <c r="E19" s="29" t="s">
        <v>29</v>
      </c>
      <c r="F19" s="29" t="s">
        <v>39</v>
      </c>
      <c r="G19" s="29"/>
      <c r="H19" s="29"/>
      <c r="I19" s="29" t="s">
        <v>99</v>
      </c>
      <c r="J19" s="30" t="s">
        <v>108</v>
      </c>
      <c r="K19" s="17">
        <v>1770415</v>
      </c>
      <c r="L19" s="17">
        <v>0</v>
      </c>
      <c r="M19" s="17">
        <v>300000</v>
      </c>
      <c r="N19" s="17">
        <v>1470415</v>
      </c>
      <c r="O19" s="17">
        <v>300000</v>
      </c>
      <c r="P19" s="28">
        <v>0.16945179520056031</v>
      </c>
      <c r="Q19" s="17">
        <v>300000</v>
      </c>
      <c r="R19" s="28">
        <v>0.16945179520056031</v>
      </c>
      <c r="S19" s="17">
        <f t="shared" si="0"/>
        <v>0</v>
      </c>
      <c r="T19" s="17">
        <v>300000</v>
      </c>
      <c r="U19" s="28">
        <v>0.16945179520056031</v>
      </c>
    </row>
    <row r="20" spans="1:21" ht="31.2" x14ac:dyDescent="0.3">
      <c r="A20" s="29" t="s">
        <v>20</v>
      </c>
      <c r="B20" s="29" t="s">
        <v>48</v>
      </c>
      <c r="C20" s="29" t="s">
        <v>48</v>
      </c>
      <c r="D20" s="29" t="s">
        <v>22</v>
      </c>
      <c r="E20" s="29" t="s">
        <v>31</v>
      </c>
      <c r="F20" s="29" t="s">
        <v>27</v>
      </c>
      <c r="G20" s="29"/>
      <c r="H20" s="29"/>
      <c r="I20" s="29" t="s">
        <v>99</v>
      </c>
      <c r="J20" s="30" t="s">
        <v>109</v>
      </c>
      <c r="K20" s="17">
        <v>85907898</v>
      </c>
      <c r="L20" s="17">
        <v>0</v>
      </c>
      <c r="M20" s="17">
        <v>84951398</v>
      </c>
      <c r="N20" s="17">
        <v>956500</v>
      </c>
      <c r="O20" s="17">
        <v>77498196</v>
      </c>
      <c r="P20" s="28">
        <v>0.90210792958756836</v>
      </c>
      <c r="Q20" s="17">
        <v>45392666.119999997</v>
      </c>
      <c r="R20" s="28">
        <v>0.52838757758919908</v>
      </c>
      <c r="S20" s="17">
        <f t="shared" si="0"/>
        <v>32105529.880000003</v>
      </c>
      <c r="T20" s="17">
        <v>45392666.119999997</v>
      </c>
      <c r="U20" s="28">
        <v>0.52838757758919908</v>
      </c>
    </row>
    <row r="21" spans="1:21" ht="15.6" x14ac:dyDescent="0.3">
      <c r="A21" s="29" t="s">
        <v>20</v>
      </c>
      <c r="B21" s="29" t="s">
        <v>48</v>
      </c>
      <c r="C21" s="29" t="s">
        <v>48</v>
      </c>
      <c r="D21" s="29" t="s">
        <v>22</v>
      </c>
      <c r="E21" s="29" t="s">
        <v>31</v>
      </c>
      <c r="F21" s="29" t="s">
        <v>35</v>
      </c>
      <c r="G21" s="29"/>
      <c r="H21" s="29"/>
      <c r="I21" s="29" t="s">
        <v>99</v>
      </c>
      <c r="J21" s="30" t="s">
        <v>110</v>
      </c>
      <c r="K21" s="17">
        <v>103407</v>
      </c>
      <c r="L21" s="17">
        <v>0</v>
      </c>
      <c r="M21" s="17">
        <v>103407</v>
      </c>
      <c r="N21" s="17">
        <v>0</v>
      </c>
      <c r="O21" s="17">
        <v>55000</v>
      </c>
      <c r="P21" s="28">
        <v>0.53187888634231728</v>
      </c>
      <c r="Q21" s="17">
        <v>0</v>
      </c>
      <c r="R21" s="28">
        <v>0</v>
      </c>
      <c r="S21" s="17">
        <f t="shared" si="0"/>
        <v>55000</v>
      </c>
      <c r="T21" s="17">
        <v>0</v>
      </c>
      <c r="U21" s="28">
        <v>0</v>
      </c>
    </row>
    <row r="22" spans="1:21" ht="31.2" x14ac:dyDescent="0.3">
      <c r="A22" s="29" t="s">
        <v>20</v>
      </c>
      <c r="B22" s="29" t="s">
        <v>48</v>
      </c>
      <c r="C22" s="29" t="s">
        <v>48</v>
      </c>
      <c r="D22" s="29" t="s">
        <v>22</v>
      </c>
      <c r="E22" s="29" t="s">
        <v>31</v>
      </c>
      <c r="F22" s="29" t="s">
        <v>39</v>
      </c>
      <c r="G22" s="29"/>
      <c r="H22" s="29"/>
      <c r="I22" s="29" t="s">
        <v>99</v>
      </c>
      <c r="J22" s="30" t="s">
        <v>111</v>
      </c>
      <c r="K22" s="17">
        <v>337524</v>
      </c>
      <c r="L22" s="17">
        <v>0</v>
      </c>
      <c r="M22" s="17">
        <v>337524</v>
      </c>
      <c r="N22" s="17">
        <v>0</v>
      </c>
      <c r="O22" s="17">
        <v>200000</v>
      </c>
      <c r="P22" s="28">
        <v>0.59255045567130038</v>
      </c>
      <c r="Q22" s="17">
        <v>0</v>
      </c>
      <c r="R22" s="28">
        <v>0</v>
      </c>
      <c r="S22" s="17">
        <f t="shared" si="0"/>
        <v>200000</v>
      </c>
      <c r="T22" s="17">
        <v>0</v>
      </c>
      <c r="U22" s="28">
        <v>0</v>
      </c>
    </row>
    <row r="23" spans="1:21" ht="15.6" x14ac:dyDescent="0.3">
      <c r="A23" s="29" t="s">
        <v>20</v>
      </c>
      <c r="B23" s="29" t="s">
        <v>48</v>
      </c>
      <c r="C23" s="29" t="s">
        <v>48</v>
      </c>
      <c r="D23" s="29" t="s">
        <v>48</v>
      </c>
      <c r="E23" s="29" t="s">
        <v>33</v>
      </c>
      <c r="F23" s="29" t="s">
        <v>31</v>
      </c>
      <c r="G23" s="29"/>
      <c r="H23" s="29"/>
      <c r="I23" s="29" t="s">
        <v>99</v>
      </c>
      <c r="J23" s="30" t="s">
        <v>112</v>
      </c>
      <c r="K23" s="17">
        <v>211726929</v>
      </c>
      <c r="L23" s="17">
        <v>0</v>
      </c>
      <c r="M23" s="17">
        <v>211726929</v>
      </c>
      <c r="N23" s="17">
        <v>0</v>
      </c>
      <c r="O23" s="17">
        <v>204278476</v>
      </c>
      <c r="P23" s="28">
        <v>0.96482047401726589</v>
      </c>
      <c r="Q23" s="17">
        <v>162611807</v>
      </c>
      <c r="R23" s="28">
        <v>0.76802609742665284</v>
      </c>
      <c r="S23" s="17">
        <f t="shared" si="0"/>
        <v>41666669</v>
      </c>
      <c r="T23" s="17">
        <v>162611807</v>
      </c>
      <c r="U23" s="28">
        <v>0.76802609742665284</v>
      </c>
    </row>
    <row r="24" spans="1:21" ht="31.2" x14ac:dyDescent="0.3">
      <c r="A24" s="29" t="s">
        <v>20</v>
      </c>
      <c r="B24" s="29" t="s">
        <v>48</v>
      </c>
      <c r="C24" s="29" t="s">
        <v>48</v>
      </c>
      <c r="D24" s="29" t="s">
        <v>48</v>
      </c>
      <c r="E24" s="29" t="s">
        <v>35</v>
      </c>
      <c r="F24" s="29" t="s">
        <v>29</v>
      </c>
      <c r="G24" s="29"/>
      <c r="H24" s="29"/>
      <c r="I24" s="29" t="s">
        <v>99</v>
      </c>
      <c r="J24" s="30" t="s">
        <v>113</v>
      </c>
      <c r="K24" s="17">
        <v>141329519.5</v>
      </c>
      <c r="L24" s="17">
        <v>0</v>
      </c>
      <c r="M24" s="17">
        <v>135131181.52000001</v>
      </c>
      <c r="N24" s="17">
        <v>6198337.9800000004</v>
      </c>
      <c r="O24" s="17">
        <v>133744173.64</v>
      </c>
      <c r="P24" s="28">
        <v>0.94632865174355874</v>
      </c>
      <c r="Q24" s="17">
        <v>110689890.90000001</v>
      </c>
      <c r="R24" s="28">
        <v>0.78320432484028935</v>
      </c>
      <c r="S24" s="17">
        <f t="shared" si="0"/>
        <v>23054282.739999995</v>
      </c>
      <c r="T24" s="17">
        <v>99211482.620000005</v>
      </c>
      <c r="U24" s="28">
        <v>0.70198698029253548</v>
      </c>
    </row>
    <row r="25" spans="1:21" ht="15.6" x14ac:dyDescent="0.3">
      <c r="A25" s="29" t="s">
        <v>20</v>
      </c>
      <c r="B25" s="29" t="s">
        <v>48</v>
      </c>
      <c r="C25" s="29" t="s">
        <v>48</v>
      </c>
      <c r="D25" s="29" t="s">
        <v>48</v>
      </c>
      <c r="E25" s="29" t="s">
        <v>35</v>
      </c>
      <c r="F25" s="29" t="s">
        <v>31</v>
      </c>
      <c r="G25" s="29"/>
      <c r="H25" s="29"/>
      <c r="I25" s="29" t="s">
        <v>99</v>
      </c>
      <c r="J25" s="30" t="s">
        <v>114</v>
      </c>
      <c r="K25" s="17">
        <v>334063176.5</v>
      </c>
      <c r="L25" s="17">
        <v>0</v>
      </c>
      <c r="M25" s="17">
        <v>277745351</v>
      </c>
      <c r="N25" s="17">
        <v>56317825.5</v>
      </c>
      <c r="O25" s="17">
        <v>264785244</v>
      </c>
      <c r="P25" s="28">
        <v>0.79262026654410378</v>
      </c>
      <c r="Q25" s="17">
        <v>240514614.40000001</v>
      </c>
      <c r="R25" s="28">
        <v>0.71996745322213029</v>
      </c>
      <c r="S25" s="17">
        <f t="shared" si="0"/>
        <v>24270629.599999994</v>
      </c>
      <c r="T25" s="17">
        <v>211933153.38</v>
      </c>
      <c r="U25" s="28">
        <v>0.63441039985441194</v>
      </c>
    </row>
    <row r="26" spans="1:21" ht="15.6" x14ac:dyDescent="0.3">
      <c r="A26" s="29" t="s">
        <v>20</v>
      </c>
      <c r="B26" s="29" t="s">
        <v>48</v>
      </c>
      <c r="C26" s="29" t="s">
        <v>48</v>
      </c>
      <c r="D26" s="29" t="s">
        <v>48</v>
      </c>
      <c r="E26" s="29" t="s">
        <v>35</v>
      </c>
      <c r="F26" s="29" t="s">
        <v>33</v>
      </c>
      <c r="G26" s="29"/>
      <c r="H26" s="29"/>
      <c r="I26" s="29" t="s">
        <v>99</v>
      </c>
      <c r="J26" s="30" t="s">
        <v>115</v>
      </c>
      <c r="K26" s="17">
        <v>50000</v>
      </c>
      <c r="L26" s="17">
        <v>0</v>
      </c>
      <c r="M26" s="17">
        <v>50000</v>
      </c>
      <c r="N26" s="17">
        <v>0</v>
      </c>
      <c r="O26" s="17">
        <v>50000</v>
      </c>
      <c r="P26" s="28">
        <v>1</v>
      </c>
      <c r="Q26" s="17">
        <v>50000</v>
      </c>
      <c r="R26" s="28">
        <v>1</v>
      </c>
      <c r="S26" s="17">
        <f t="shared" si="0"/>
        <v>0</v>
      </c>
      <c r="T26" s="17">
        <v>50000</v>
      </c>
      <c r="U26" s="28">
        <v>1</v>
      </c>
    </row>
    <row r="27" spans="1:21" ht="15.6" x14ac:dyDescent="0.3">
      <c r="A27" s="29" t="s">
        <v>20</v>
      </c>
      <c r="B27" s="29" t="s">
        <v>48</v>
      </c>
      <c r="C27" s="29" t="s">
        <v>48</v>
      </c>
      <c r="D27" s="29" t="s">
        <v>48</v>
      </c>
      <c r="E27" s="29" t="s">
        <v>35</v>
      </c>
      <c r="F27" s="29" t="s">
        <v>39</v>
      </c>
      <c r="G27" s="29"/>
      <c r="H27" s="29"/>
      <c r="I27" s="29" t="s">
        <v>99</v>
      </c>
      <c r="J27" s="30" t="s">
        <v>116</v>
      </c>
      <c r="K27" s="17">
        <v>406347127</v>
      </c>
      <c r="L27" s="17">
        <v>0</v>
      </c>
      <c r="M27" s="17">
        <v>401828046</v>
      </c>
      <c r="N27" s="17">
        <v>4519081</v>
      </c>
      <c r="O27" s="17">
        <v>401828046</v>
      </c>
      <c r="P27" s="28">
        <v>0.9888787671925634</v>
      </c>
      <c r="Q27" s="17">
        <v>308022793</v>
      </c>
      <c r="R27" s="28">
        <v>0.75802872109392327</v>
      </c>
      <c r="S27" s="17">
        <f t="shared" si="0"/>
        <v>93805253</v>
      </c>
      <c r="T27" s="17">
        <v>308022793</v>
      </c>
      <c r="U27" s="28">
        <v>0.75802872109392327</v>
      </c>
    </row>
    <row r="28" spans="1:21" ht="46.8" x14ac:dyDescent="0.3">
      <c r="A28" s="29" t="s">
        <v>20</v>
      </c>
      <c r="B28" s="29" t="s">
        <v>48</v>
      </c>
      <c r="C28" s="29" t="s">
        <v>48</v>
      </c>
      <c r="D28" s="29" t="s">
        <v>48</v>
      </c>
      <c r="E28" s="29" t="s">
        <v>35</v>
      </c>
      <c r="F28" s="29" t="s">
        <v>41</v>
      </c>
      <c r="G28" s="29"/>
      <c r="H28" s="29"/>
      <c r="I28" s="29" t="s">
        <v>99</v>
      </c>
      <c r="J28" s="30" t="s">
        <v>117</v>
      </c>
      <c r="K28" s="17">
        <v>447381034</v>
      </c>
      <c r="L28" s="17">
        <v>0</v>
      </c>
      <c r="M28" s="17">
        <v>432381034</v>
      </c>
      <c r="N28" s="17">
        <v>15000000</v>
      </c>
      <c r="O28" s="17">
        <v>405605227</v>
      </c>
      <c r="P28" s="28">
        <v>0.90662141703575216</v>
      </c>
      <c r="Q28" s="17">
        <v>405281120</v>
      </c>
      <c r="R28" s="28">
        <v>0.90589696299016553</v>
      </c>
      <c r="S28" s="17">
        <f t="shared" si="0"/>
        <v>324107</v>
      </c>
      <c r="T28" s="17">
        <v>405281120</v>
      </c>
      <c r="U28" s="28">
        <v>0.90589696299016553</v>
      </c>
    </row>
    <row r="29" spans="1:21" ht="31.2" x14ac:dyDescent="0.3">
      <c r="A29" s="29" t="s">
        <v>20</v>
      </c>
      <c r="B29" s="29" t="s">
        <v>48</v>
      </c>
      <c r="C29" s="29" t="s">
        <v>48</v>
      </c>
      <c r="D29" s="29" t="s">
        <v>48</v>
      </c>
      <c r="E29" s="29" t="s">
        <v>37</v>
      </c>
      <c r="F29" s="29" t="s">
        <v>25</v>
      </c>
      <c r="G29" s="29"/>
      <c r="H29" s="29"/>
      <c r="I29" s="29" t="s">
        <v>99</v>
      </c>
      <c r="J29" s="30" t="s">
        <v>72</v>
      </c>
      <c r="K29" s="17">
        <v>2486870402</v>
      </c>
      <c r="L29" s="17">
        <v>0</v>
      </c>
      <c r="M29" s="17">
        <v>1665430297</v>
      </c>
      <c r="N29" s="17">
        <v>821440105</v>
      </c>
      <c r="O29" s="17">
        <v>1490584189</v>
      </c>
      <c r="P29" s="28">
        <v>0.59938153102036884</v>
      </c>
      <c r="Q29" s="17">
        <v>1414334520.3</v>
      </c>
      <c r="R29" s="28">
        <v>0.568720637457649</v>
      </c>
      <c r="S29" s="17">
        <f t="shared" si="0"/>
        <v>76249668.700000048</v>
      </c>
      <c r="T29" s="17">
        <v>1414334520.3</v>
      </c>
      <c r="U29" s="28">
        <v>0.568720637457649</v>
      </c>
    </row>
    <row r="30" spans="1:21" ht="15.6" x14ac:dyDescent="0.3">
      <c r="A30" s="29" t="s">
        <v>20</v>
      </c>
      <c r="B30" s="29" t="s">
        <v>48</v>
      </c>
      <c r="C30" s="29" t="s">
        <v>48</v>
      </c>
      <c r="D30" s="29" t="s">
        <v>48</v>
      </c>
      <c r="E30" s="29" t="s">
        <v>37</v>
      </c>
      <c r="F30" s="29" t="s">
        <v>27</v>
      </c>
      <c r="G30" s="29"/>
      <c r="H30" s="29"/>
      <c r="I30" s="29" t="s">
        <v>99</v>
      </c>
      <c r="J30" s="30" t="s">
        <v>118</v>
      </c>
      <c r="K30" s="17">
        <v>42778877</v>
      </c>
      <c r="L30" s="17">
        <v>0</v>
      </c>
      <c r="M30" s="17">
        <v>41940757</v>
      </c>
      <c r="N30" s="17">
        <v>838120</v>
      </c>
      <c r="O30" s="17">
        <v>40049718</v>
      </c>
      <c r="P30" s="28">
        <v>0.93620311725340521</v>
      </c>
      <c r="Q30" s="17">
        <v>30750334</v>
      </c>
      <c r="R30" s="28">
        <v>0.71882050573697853</v>
      </c>
      <c r="S30" s="17">
        <f t="shared" si="0"/>
        <v>9299384</v>
      </c>
      <c r="T30" s="17">
        <v>30750334</v>
      </c>
      <c r="U30" s="28">
        <v>0.71882050573697853</v>
      </c>
    </row>
    <row r="31" spans="1:21" ht="15.6" x14ac:dyDescent="0.3">
      <c r="A31" s="29" t="s">
        <v>20</v>
      </c>
      <c r="B31" s="29" t="s">
        <v>48</v>
      </c>
      <c r="C31" s="29" t="s">
        <v>48</v>
      </c>
      <c r="D31" s="29" t="s">
        <v>48</v>
      </c>
      <c r="E31" s="29" t="s">
        <v>39</v>
      </c>
      <c r="F31" s="29" t="s">
        <v>27</v>
      </c>
      <c r="G31" s="29"/>
      <c r="H31" s="29"/>
      <c r="I31" s="29" t="s">
        <v>99</v>
      </c>
      <c r="J31" s="30" t="s">
        <v>73</v>
      </c>
      <c r="K31" s="17">
        <v>5693</v>
      </c>
      <c r="L31" s="17">
        <v>0</v>
      </c>
      <c r="M31" s="17">
        <v>0</v>
      </c>
      <c r="N31" s="17">
        <v>5693</v>
      </c>
      <c r="O31" s="17">
        <v>0</v>
      </c>
      <c r="P31" s="28">
        <v>0</v>
      </c>
      <c r="Q31" s="17">
        <v>0</v>
      </c>
      <c r="R31" s="28">
        <v>0</v>
      </c>
      <c r="S31" s="17">
        <f t="shared" si="0"/>
        <v>0</v>
      </c>
      <c r="T31" s="17">
        <v>0</v>
      </c>
      <c r="U31" s="28">
        <v>0</v>
      </c>
    </row>
    <row r="32" spans="1:21" ht="31.2" x14ac:dyDescent="0.3">
      <c r="A32" s="29" t="s">
        <v>20</v>
      </c>
      <c r="B32" s="29" t="s">
        <v>48</v>
      </c>
      <c r="C32" s="29" t="s">
        <v>48</v>
      </c>
      <c r="D32" s="29" t="s">
        <v>48</v>
      </c>
      <c r="E32" s="29" t="s">
        <v>39</v>
      </c>
      <c r="F32" s="29" t="s">
        <v>29</v>
      </c>
      <c r="G32" s="29"/>
      <c r="H32" s="29"/>
      <c r="I32" s="29" t="s">
        <v>99</v>
      </c>
      <c r="J32" s="30" t="s">
        <v>74</v>
      </c>
      <c r="K32" s="17">
        <v>11138425</v>
      </c>
      <c r="L32" s="17">
        <v>0</v>
      </c>
      <c r="M32" s="17">
        <v>5999000</v>
      </c>
      <c r="N32" s="17">
        <v>5139425</v>
      </c>
      <c r="O32" s="17">
        <v>5999000</v>
      </c>
      <c r="P32" s="28">
        <v>0.53858602091408792</v>
      </c>
      <c r="Q32" s="17">
        <v>4182833.33</v>
      </c>
      <c r="R32" s="28">
        <v>0.37553184853334293</v>
      </c>
      <c r="S32" s="17">
        <f t="shared" si="0"/>
        <v>1816166.67</v>
      </c>
      <c r="T32" s="17">
        <v>1849500</v>
      </c>
      <c r="U32" s="28">
        <v>0.16604681541600361</v>
      </c>
    </row>
    <row r="33" spans="1:21" ht="46.8" x14ac:dyDescent="0.3">
      <c r="A33" s="29" t="s">
        <v>20</v>
      </c>
      <c r="B33" s="29" t="s">
        <v>48</v>
      </c>
      <c r="C33" s="29" t="s">
        <v>48</v>
      </c>
      <c r="D33" s="29" t="s">
        <v>48</v>
      </c>
      <c r="E33" s="29" t="s">
        <v>39</v>
      </c>
      <c r="F33" s="29" t="s">
        <v>31</v>
      </c>
      <c r="G33" s="29"/>
      <c r="H33" s="29"/>
      <c r="I33" s="29" t="s">
        <v>99</v>
      </c>
      <c r="J33" s="30" t="s">
        <v>119</v>
      </c>
      <c r="K33" s="17">
        <v>1934482257</v>
      </c>
      <c r="L33" s="17">
        <v>0</v>
      </c>
      <c r="M33" s="17">
        <v>1931972317</v>
      </c>
      <c r="N33" s="17">
        <v>2509940</v>
      </c>
      <c r="O33" s="17">
        <v>1917467378.01</v>
      </c>
      <c r="P33" s="28">
        <v>0.99120442747488069</v>
      </c>
      <c r="Q33" s="17">
        <v>1451917265.01</v>
      </c>
      <c r="R33" s="28">
        <v>0.75054566138106482</v>
      </c>
      <c r="S33" s="17">
        <f t="shared" si="0"/>
        <v>465550113</v>
      </c>
      <c r="T33" s="17">
        <v>1446086875.01</v>
      </c>
      <c r="U33" s="28">
        <v>0.74753173350506463</v>
      </c>
    </row>
    <row r="34" spans="1:21" ht="15.6" x14ac:dyDescent="0.3">
      <c r="A34" s="29" t="s">
        <v>20</v>
      </c>
      <c r="B34" s="29" t="s">
        <v>48</v>
      </c>
      <c r="C34" s="29" t="s">
        <v>48</v>
      </c>
      <c r="D34" s="29" t="s">
        <v>48</v>
      </c>
      <c r="E34" s="29" t="s">
        <v>39</v>
      </c>
      <c r="F34" s="29" t="s">
        <v>33</v>
      </c>
      <c r="G34" s="29"/>
      <c r="H34" s="29"/>
      <c r="I34" s="29" t="s">
        <v>99</v>
      </c>
      <c r="J34" s="30" t="s">
        <v>75</v>
      </c>
      <c r="K34" s="17">
        <v>3235721201</v>
      </c>
      <c r="L34" s="17">
        <v>0</v>
      </c>
      <c r="M34" s="17">
        <v>3231771002.5300002</v>
      </c>
      <c r="N34" s="17">
        <v>3950198.47</v>
      </c>
      <c r="O34" s="17">
        <v>3168367733.8400002</v>
      </c>
      <c r="P34" s="28">
        <v>0.97918440342165936</v>
      </c>
      <c r="Q34" s="17">
        <v>2464874505.6799998</v>
      </c>
      <c r="R34" s="28">
        <v>0.76176974237404327</v>
      </c>
      <c r="S34" s="17">
        <f t="shared" si="0"/>
        <v>703493228.16000032</v>
      </c>
      <c r="T34" s="17">
        <v>2241434293.3400002</v>
      </c>
      <c r="U34" s="28">
        <v>0.69271551969535716</v>
      </c>
    </row>
    <row r="35" spans="1:21" ht="46.8" x14ac:dyDescent="0.3">
      <c r="A35" s="29" t="s">
        <v>20</v>
      </c>
      <c r="B35" s="29" t="s">
        <v>48</v>
      </c>
      <c r="C35" s="29" t="s">
        <v>48</v>
      </c>
      <c r="D35" s="29" t="s">
        <v>48</v>
      </c>
      <c r="E35" s="29" t="s">
        <v>39</v>
      </c>
      <c r="F35" s="29" t="s">
        <v>37</v>
      </c>
      <c r="G35" s="29"/>
      <c r="H35" s="29"/>
      <c r="I35" s="29" t="s">
        <v>99</v>
      </c>
      <c r="J35" s="30" t="s">
        <v>120</v>
      </c>
      <c r="K35" s="17">
        <v>404832289</v>
      </c>
      <c r="L35" s="17">
        <v>0</v>
      </c>
      <c r="M35" s="17">
        <v>397979476.5</v>
      </c>
      <c r="N35" s="17">
        <v>6852812.5</v>
      </c>
      <c r="O35" s="17">
        <v>395068097.5</v>
      </c>
      <c r="P35" s="28">
        <v>0.97588089743503637</v>
      </c>
      <c r="Q35" s="17">
        <v>233820155.19</v>
      </c>
      <c r="R35" s="28">
        <v>0.57757289016538893</v>
      </c>
      <c r="S35" s="17">
        <f t="shared" si="0"/>
        <v>161247942.31</v>
      </c>
      <c r="T35" s="17">
        <v>144650202.44999999</v>
      </c>
      <c r="U35" s="28">
        <v>0.35730895578341576</v>
      </c>
    </row>
    <row r="36" spans="1:21" ht="62.4" x14ac:dyDescent="0.3">
      <c r="A36" s="29" t="s">
        <v>20</v>
      </c>
      <c r="B36" s="29" t="s">
        <v>48</v>
      </c>
      <c r="C36" s="29" t="s">
        <v>48</v>
      </c>
      <c r="D36" s="29" t="s">
        <v>48</v>
      </c>
      <c r="E36" s="29" t="s">
        <v>39</v>
      </c>
      <c r="F36" s="29" t="s">
        <v>41</v>
      </c>
      <c r="G36" s="29"/>
      <c r="H36" s="29"/>
      <c r="I36" s="29" t="s">
        <v>99</v>
      </c>
      <c r="J36" s="30" t="s">
        <v>121</v>
      </c>
      <c r="K36" s="17">
        <v>44490709</v>
      </c>
      <c r="L36" s="17">
        <v>0</v>
      </c>
      <c r="M36" s="17">
        <v>43918406</v>
      </c>
      <c r="N36" s="17">
        <v>572303</v>
      </c>
      <c r="O36" s="17">
        <v>43918406</v>
      </c>
      <c r="P36" s="28">
        <v>0.98713657271678901</v>
      </c>
      <c r="Q36" s="17">
        <v>31126480</v>
      </c>
      <c r="R36" s="28">
        <v>0.69961753138166438</v>
      </c>
      <c r="S36" s="17">
        <f t="shared" si="0"/>
        <v>12791926</v>
      </c>
      <c r="T36" s="17">
        <v>31126480</v>
      </c>
      <c r="U36" s="28">
        <v>0.69961753138166438</v>
      </c>
    </row>
    <row r="37" spans="1:21" ht="31.2" x14ac:dyDescent="0.3">
      <c r="A37" s="29" t="s">
        <v>20</v>
      </c>
      <c r="B37" s="29" t="s">
        <v>48</v>
      </c>
      <c r="C37" s="29" t="s">
        <v>48</v>
      </c>
      <c r="D37" s="29" t="s">
        <v>48</v>
      </c>
      <c r="E37" s="29" t="s">
        <v>41</v>
      </c>
      <c r="F37" s="29" t="s">
        <v>29</v>
      </c>
      <c r="G37" s="29"/>
      <c r="H37" s="29"/>
      <c r="I37" s="29" t="s">
        <v>99</v>
      </c>
      <c r="J37" s="30" t="s">
        <v>77</v>
      </c>
      <c r="K37" s="17">
        <v>12210000</v>
      </c>
      <c r="L37" s="17">
        <v>0</v>
      </c>
      <c r="M37" s="17">
        <v>12210000</v>
      </c>
      <c r="N37" s="17">
        <v>0</v>
      </c>
      <c r="O37" s="17">
        <v>12210000</v>
      </c>
      <c r="P37" s="28">
        <v>1</v>
      </c>
      <c r="Q37" s="17">
        <v>8323333</v>
      </c>
      <c r="R37" s="28">
        <v>0.6816816543816544</v>
      </c>
      <c r="S37" s="17">
        <f t="shared" si="0"/>
        <v>3886667</v>
      </c>
      <c r="T37" s="17">
        <v>6123333</v>
      </c>
      <c r="U37" s="28">
        <v>0.50150147420147417</v>
      </c>
    </row>
    <row r="38" spans="1:21" ht="62.4" x14ac:dyDescent="0.3">
      <c r="A38" s="29" t="s">
        <v>20</v>
      </c>
      <c r="B38" s="29" t="s">
        <v>48</v>
      </c>
      <c r="C38" s="29" t="s">
        <v>48</v>
      </c>
      <c r="D38" s="29" t="s">
        <v>48</v>
      </c>
      <c r="E38" s="29" t="s">
        <v>41</v>
      </c>
      <c r="F38" s="29" t="s">
        <v>31</v>
      </c>
      <c r="G38" s="29"/>
      <c r="H38" s="29"/>
      <c r="I38" s="29" t="s">
        <v>99</v>
      </c>
      <c r="J38" s="30" t="s">
        <v>122</v>
      </c>
      <c r="K38" s="17">
        <v>44649867</v>
      </c>
      <c r="L38" s="17">
        <v>0</v>
      </c>
      <c r="M38" s="17">
        <v>44649867</v>
      </c>
      <c r="N38" s="17">
        <v>0</v>
      </c>
      <c r="O38" s="17">
        <v>40973455</v>
      </c>
      <c r="P38" s="28">
        <v>0.91766130008853108</v>
      </c>
      <c r="Q38" s="17">
        <v>40972715</v>
      </c>
      <c r="R38" s="28">
        <v>0.91764472669089925</v>
      </c>
      <c r="S38" s="17">
        <f t="shared" si="0"/>
        <v>740</v>
      </c>
      <c r="T38" s="17">
        <v>40972715</v>
      </c>
      <c r="U38" s="28">
        <v>0.91764472669089925</v>
      </c>
    </row>
    <row r="39" spans="1:21" ht="31.2" x14ac:dyDescent="0.3">
      <c r="A39" s="29" t="s">
        <v>20</v>
      </c>
      <c r="B39" s="29" t="s">
        <v>48</v>
      </c>
      <c r="C39" s="29" t="s">
        <v>48</v>
      </c>
      <c r="D39" s="29" t="s">
        <v>48</v>
      </c>
      <c r="E39" s="29" t="s">
        <v>43</v>
      </c>
      <c r="F39" s="29"/>
      <c r="G39" s="29"/>
      <c r="H39" s="29"/>
      <c r="I39" s="29" t="s">
        <v>99</v>
      </c>
      <c r="J39" s="30" t="s">
        <v>123</v>
      </c>
      <c r="K39" s="17">
        <v>151851066</v>
      </c>
      <c r="L39" s="17">
        <v>0</v>
      </c>
      <c r="M39" s="17">
        <v>150122863</v>
      </c>
      <c r="N39" s="17">
        <v>1728203</v>
      </c>
      <c r="O39" s="17">
        <v>92253995</v>
      </c>
      <c r="P39" s="28">
        <v>0.60752945257559143</v>
      </c>
      <c r="Q39" s="17">
        <v>70421608</v>
      </c>
      <c r="R39" s="28">
        <v>0.4637544526687748</v>
      </c>
      <c r="S39" s="17">
        <f t="shared" si="0"/>
        <v>21832387</v>
      </c>
      <c r="T39" s="17">
        <v>60894963</v>
      </c>
      <c r="U39" s="28">
        <v>0.40101768531542609</v>
      </c>
    </row>
    <row r="40" spans="1:21" ht="15.6" x14ac:dyDescent="0.3">
      <c r="A40" s="31" t="s">
        <v>20</v>
      </c>
      <c r="B40" s="31" t="s">
        <v>59</v>
      </c>
      <c r="C40" s="31"/>
      <c r="D40" s="31"/>
      <c r="E40" s="31"/>
      <c r="F40" s="31"/>
      <c r="G40" s="31"/>
      <c r="H40" s="31"/>
      <c r="I40" s="31"/>
      <c r="J40" s="32" t="s">
        <v>78</v>
      </c>
      <c r="K40" s="10">
        <v>740756578764</v>
      </c>
      <c r="L40" s="10">
        <v>48702000000</v>
      </c>
      <c r="M40" s="10">
        <v>610154990355.88</v>
      </c>
      <c r="N40" s="10">
        <v>81899588408.119995</v>
      </c>
      <c r="O40" s="10">
        <v>603497090088.88</v>
      </c>
      <c r="P40" s="28">
        <v>0.8147036521712081</v>
      </c>
      <c r="Q40" s="10">
        <v>602988721143.88</v>
      </c>
      <c r="R40" s="28">
        <v>0.81401736876911102</v>
      </c>
      <c r="S40" s="10">
        <f t="shared" si="0"/>
        <v>508368945</v>
      </c>
      <c r="T40" s="10">
        <v>597245992198.88</v>
      </c>
      <c r="U40" s="28">
        <v>0.80626485045252427</v>
      </c>
    </row>
    <row r="41" spans="1:21" s="11" customFormat="1" ht="15.6" x14ac:dyDescent="0.3">
      <c r="A41" s="8" t="s">
        <v>20</v>
      </c>
      <c r="B41" s="8" t="s">
        <v>59</v>
      </c>
      <c r="C41" s="8" t="s">
        <v>48</v>
      </c>
      <c r="D41" s="8" t="s">
        <v>48</v>
      </c>
      <c r="E41" s="8"/>
      <c r="F41" s="8"/>
      <c r="G41" s="8"/>
      <c r="H41" s="8"/>
      <c r="I41" s="8" t="s">
        <v>99</v>
      </c>
      <c r="J41" s="9" t="s">
        <v>124</v>
      </c>
      <c r="K41" s="10">
        <v>1721481299</v>
      </c>
      <c r="L41" s="10">
        <v>0</v>
      </c>
      <c r="M41" s="10">
        <v>1715787723.8800001</v>
      </c>
      <c r="N41" s="10">
        <v>5693575.1200000001</v>
      </c>
      <c r="O41" s="10">
        <v>1715787723.8800001</v>
      </c>
      <c r="P41" s="28">
        <v>0.99669263028107991</v>
      </c>
      <c r="Q41" s="10">
        <v>1715787723.8800001</v>
      </c>
      <c r="R41" s="28">
        <v>0.99669263028107991</v>
      </c>
      <c r="S41" s="10">
        <f t="shared" si="0"/>
        <v>0</v>
      </c>
      <c r="T41" s="10">
        <v>1715787723.8800001</v>
      </c>
      <c r="U41" s="28">
        <v>0.99669263028107991</v>
      </c>
    </row>
    <row r="42" spans="1:21" ht="15.6" x14ac:dyDescent="0.3">
      <c r="A42" s="29" t="s">
        <v>20</v>
      </c>
      <c r="B42" s="29" t="s">
        <v>59</v>
      </c>
      <c r="C42" s="29" t="s">
        <v>48</v>
      </c>
      <c r="D42" s="29" t="s">
        <v>48</v>
      </c>
      <c r="E42" s="29" t="s">
        <v>125</v>
      </c>
      <c r="F42" s="29" t="s">
        <v>25</v>
      </c>
      <c r="G42" s="29"/>
      <c r="H42" s="29"/>
      <c r="I42" s="29" t="s">
        <v>99</v>
      </c>
      <c r="J42" s="30" t="s">
        <v>126</v>
      </c>
      <c r="K42" s="17">
        <v>1325872284.4000001</v>
      </c>
      <c r="L42" s="17">
        <v>0</v>
      </c>
      <c r="M42" s="17">
        <v>1325872284.4000001</v>
      </c>
      <c r="N42" s="17">
        <v>0</v>
      </c>
      <c r="O42" s="17">
        <v>1325872284.4000001</v>
      </c>
      <c r="P42" s="28">
        <v>1</v>
      </c>
      <c r="Q42" s="17">
        <v>1325872284.4000001</v>
      </c>
      <c r="R42" s="28">
        <v>1</v>
      </c>
      <c r="S42" s="17">
        <f t="shared" si="0"/>
        <v>0</v>
      </c>
      <c r="T42" s="17">
        <v>1325872284.4000001</v>
      </c>
      <c r="U42" s="28">
        <v>1</v>
      </c>
    </row>
    <row r="43" spans="1:21" ht="15.6" x14ac:dyDescent="0.3">
      <c r="A43" s="29" t="s">
        <v>20</v>
      </c>
      <c r="B43" s="29" t="s">
        <v>59</v>
      </c>
      <c r="C43" s="29" t="s">
        <v>48</v>
      </c>
      <c r="D43" s="29" t="s">
        <v>48</v>
      </c>
      <c r="E43" s="29" t="s">
        <v>127</v>
      </c>
      <c r="F43" s="29" t="s">
        <v>25</v>
      </c>
      <c r="G43" s="29"/>
      <c r="H43" s="29"/>
      <c r="I43" s="29" t="s">
        <v>99</v>
      </c>
      <c r="J43" s="30" t="s">
        <v>126</v>
      </c>
      <c r="K43" s="17">
        <v>165457599.19999999</v>
      </c>
      <c r="L43" s="17">
        <v>0</v>
      </c>
      <c r="M43" s="17">
        <v>159764024.08000001</v>
      </c>
      <c r="N43" s="17">
        <v>5693575.1200000001</v>
      </c>
      <c r="O43" s="17">
        <v>159764024.08000001</v>
      </c>
      <c r="P43" s="28">
        <v>0.96558891735690089</v>
      </c>
      <c r="Q43" s="17">
        <v>159764024.08000001</v>
      </c>
      <c r="R43" s="28">
        <v>0.96558891735690089</v>
      </c>
      <c r="S43" s="17">
        <f t="shared" si="0"/>
        <v>0</v>
      </c>
      <c r="T43" s="17">
        <v>159764024.08000001</v>
      </c>
      <c r="U43" s="28">
        <v>0.96558891735690089</v>
      </c>
    </row>
    <row r="44" spans="1:21" ht="15.6" x14ac:dyDescent="0.3">
      <c r="A44" s="29" t="s">
        <v>20</v>
      </c>
      <c r="B44" s="29" t="s">
        <v>59</v>
      </c>
      <c r="C44" s="29" t="s">
        <v>48</v>
      </c>
      <c r="D44" s="29" t="s">
        <v>48</v>
      </c>
      <c r="E44" s="29" t="s">
        <v>128</v>
      </c>
      <c r="F44" s="29" t="s">
        <v>25</v>
      </c>
      <c r="G44" s="29"/>
      <c r="H44" s="29"/>
      <c r="I44" s="29" t="s">
        <v>99</v>
      </c>
      <c r="J44" s="30" t="s">
        <v>126</v>
      </c>
      <c r="K44" s="17">
        <v>230151415.40000001</v>
      </c>
      <c r="L44" s="17">
        <v>0</v>
      </c>
      <c r="M44" s="17">
        <v>230151415.40000001</v>
      </c>
      <c r="N44" s="17">
        <v>0</v>
      </c>
      <c r="O44" s="17">
        <v>230151415.40000001</v>
      </c>
      <c r="P44" s="28">
        <v>1</v>
      </c>
      <c r="Q44" s="17">
        <v>230151415.40000001</v>
      </c>
      <c r="R44" s="28">
        <v>1</v>
      </c>
      <c r="S44" s="17">
        <f t="shared" si="0"/>
        <v>0</v>
      </c>
      <c r="T44" s="17">
        <v>230151415.40000001</v>
      </c>
      <c r="U44" s="28">
        <v>1</v>
      </c>
    </row>
    <row r="45" spans="1:21" s="11" customFormat="1" ht="46.8" x14ac:dyDescent="0.3">
      <c r="A45" s="15" t="s">
        <v>20</v>
      </c>
      <c r="B45" s="15" t="s">
        <v>59</v>
      </c>
      <c r="C45" s="15" t="s">
        <v>59</v>
      </c>
      <c r="D45" s="15" t="s">
        <v>22</v>
      </c>
      <c r="E45" s="15" t="s">
        <v>31</v>
      </c>
      <c r="F45" s="15"/>
      <c r="G45" s="15"/>
      <c r="H45" s="15"/>
      <c r="I45" s="15" t="s">
        <v>99</v>
      </c>
      <c r="J45" s="16" t="s">
        <v>129</v>
      </c>
      <c r="K45" s="17">
        <v>2533127000</v>
      </c>
      <c r="L45" s="17">
        <v>0</v>
      </c>
      <c r="M45" s="17">
        <v>2533127000</v>
      </c>
      <c r="N45" s="17">
        <v>0</v>
      </c>
      <c r="O45" s="17">
        <v>2533127000</v>
      </c>
      <c r="P45" s="28">
        <v>1</v>
      </c>
      <c r="Q45" s="17">
        <v>2533127000</v>
      </c>
      <c r="R45" s="28">
        <v>1</v>
      </c>
      <c r="S45" s="17">
        <f t="shared" si="0"/>
        <v>0</v>
      </c>
      <c r="T45" s="17">
        <v>2533127000</v>
      </c>
      <c r="U45" s="28">
        <v>1</v>
      </c>
    </row>
    <row r="46" spans="1:21" s="11" customFormat="1" ht="46.8" x14ac:dyDescent="0.3">
      <c r="A46" s="15" t="s">
        <v>20</v>
      </c>
      <c r="B46" s="15" t="s">
        <v>59</v>
      </c>
      <c r="C46" s="15" t="s">
        <v>59</v>
      </c>
      <c r="D46" s="15" t="s">
        <v>22</v>
      </c>
      <c r="E46" s="15" t="s">
        <v>130</v>
      </c>
      <c r="F46" s="15"/>
      <c r="G46" s="15"/>
      <c r="H46" s="15"/>
      <c r="I46" s="15" t="s">
        <v>99</v>
      </c>
      <c r="J46" s="16" t="s">
        <v>131</v>
      </c>
      <c r="K46" s="17">
        <v>34983000000</v>
      </c>
      <c r="L46" s="17">
        <v>0</v>
      </c>
      <c r="M46" s="17">
        <v>31538668351</v>
      </c>
      <c r="N46" s="17">
        <v>3444331649</v>
      </c>
      <c r="O46" s="17">
        <v>31538668351</v>
      </c>
      <c r="P46" s="28">
        <v>0.90154270219821053</v>
      </c>
      <c r="Q46" s="17">
        <v>31538668351</v>
      </c>
      <c r="R46" s="28">
        <v>0.90154270219821053</v>
      </c>
      <c r="S46" s="17">
        <f t="shared" si="0"/>
        <v>0</v>
      </c>
      <c r="T46" s="17">
        <v>31538668351</v>
      </c>
      <c r="U46" s="28">
        <v>0.90154270219821053</v>
      </c>
    </row>
    <row r="47" spans="1:21" s="11" customFormat="1" ht="62.4" x14ac:dyDescent="0.3">
      <c r="A47" s="15" t="s">
        <v>20</v>
      </c>
      <c r="B47" s="15" t="s">
        <v>59</v>
      </c>
      <c r="C47" s="15" t="s">
        <v>59</v>
      </c>
      <c r="D47" s="15" t="s">
        <v>22</v>
      </c>
      <c r="E47" s="15" t="s">
        <v>45</v>
      </c>
      <c r="F47" s="15"/>
      <c r="G47" s="15"/>
      <c r="H47" s="15"/>
      <c r="I47" s="15" t="s">
        <v>99</v>
      </c>
      <c r="J47" s="16" t="s">
        <v>132</v>
      </c>
      <c r="K47" s="17">
        <v>5937000000</v>
      </c>
      <c r="L47" s="17">
        <v>0</v>
      </c>
      <c r="M47" s="17">
        <v>5937000000</v>
      </c>
      <c r="N47" s="17">
        <v>0</v>
      </c>
      <c r="O47" s="17">
        <v>5937000000</v>
      </c>
      <c r="P47" s="28">
        <v>1</v>
      </c>
      <c r="Q47" s="17">
        <v>5937000000</v>
      </c>
      <c r="R47" s="28">
        <v>1</v>
      </c>
      <c r="S47" s="17">
        <f t="shared" si="0"/>
        <v>0</v>
      </c>
      <c r="T47" s="17">
        <v>5343300000</v>
      </c>
      <c r="U47" s="28">
        <v>0.9</v>
      </c>
    </row>
    <row r="48" spans="1:21" s="11" customFormat="1" ht="31.2" x14ac:dyDescent="0.3">
      <c r="A48" s="15" t="s">
        <v>20</v>
      </c>
      <c r="B48" s="15" t="s">
        <v>59</v>
      </c>
      <c r="C48" s="15" t="s">
        <v>59</v>
      </c>
      <c r="D48" s="15" t="s">
        <v>22</v>
      </c>
      <c r="E48" s="15" t="s">
        <v>133</v>
      </c>
      <c r="F48" s="15"/>
      <c r="G48" s="15"/>
      <c r="H48" s="15"/>
      <c r="I48" s="15" t="s">
        <v>99</v>
      </c>
      <c r="J48" s="16" t="s">
        <v>134</v>
      </c>
      <c r="K48" s="17">
        <v>106793000000</v>
      </c>
      <c r="L48" s="17">
        <v>0</v>
      </c>
      <c r="M48" s="17">
        <v>87537902000</v>
      </c>
      <c r="N48" s="17">
        <v>19255098000</v>
      </c>
      <c r="O48" s="17">
        <v>87537902000</v>
      </c>
      <c r="P48" s="28">
        <v>0.81969700261253076</v>
      </c>
      <c r="Q48" s="17">
        <v>87537902000</v>
      </c>
      <c r="R48" s="28">
        <v>0.81969700261253076</v>
      </c>
      <c r="S48" s="17">
        <f t="shared" si="0"/>
        <v>0</v>
      </c>
      <c r="T48" s="17">
        <v>87537902000</v>
      </c>
      <c r="U48" s="28">
        <v>0.81969700261253076</v>
      </c>
    </row>
    <row r="49" spans="1:21" s="11" customFormat="1" ht="31.2" x14ac:dyDescent="0.3">
      <c r="A49" s="15" t="s">
        <v>20</v>
      </c>
      <c r="B49" s="15" t="s">
        <v>59</v>
      </c>
      <c r="C49" s="15" t="s">
        <v>59</v>
      </c>
      <c r="D49" s="15" t="s">
        <v>22</v>
      </c>
      <c r="E49" s="15" t="s">
        <v>135</v>
      </c>
      <c r="F49" s="15"/>
      <c r="G49" s="15"/>
      <c r="H49" s="15"/>
      <c r="I49" s="15" t="s">
        <v>99</v>
      </c>
      <c r="J49" s="16" t="s">
        <v>136</v>
      </c>
      <c r="K49" s="17">
        <v>48702000000</v>
      </c>
      <c r="L49" s="17">
        <v>48702000000</v>
      </c>
      <c r="M49" s="17">
        <v>0</v>
      </c>
      <c r="N49" s="17">
        <v>0</v>
      </c>
      <c r="O49" s="17">
        <v>0</v>
      </c>
      <c r="P49" s="28">
        <v>0</v>
      </c>
      <c r="Q49" s="17">
        <v>0</v>
      </c>
      <c r="R49" s="28">
        <v>0</v>
      </c>
      <c r="S49" s="17">
        <f t="shared" si="0"/>
        <v>0</v>
      </c>
      <c r="T49" s="17">
        <v>0</v>
      </c>
      <c r="U49" s="28">
        <v>0</v>
      </c>
    </row>
    <row r="50" spans="1:21" s="11" customFormat="1" ht="31.2" x14ac:dyDescent="0.3">
      <c r="A50" s="15" t="s">
        <v>20</v>
      </c>
      <c r="B50" s="15" t="s">
        <v>59</v>
      </c>
      <c r="C50" s="15" t="s">
        <v>59</v>
      </c>
      <c r="D50" s="15" t="s">
        <v>79</v>
      </c>
      <c r="E50" s="15" t="s">
        <v>35</v>
      </c>
      <c r="F50" s="15"/>
      <c r="G50" s="15"/>
      <c r="H50" s="15"/>
      <c r="I50" s="15" t="s">
        <v>137</v>
      </c>
      <c r="J50" s="16" t="s">
        <v>138</v>
      </c>
      <c r="K50" s="17">
        <v>312090000000</v>
      </c>
      <c r="L50" s="17">
        <v>0</v>
      </c>
      <c r="M50" s="17">
        <v>312090000000</v>
      </c>
      <c r="N50" s="17">
        <v>0</v>
      </c>
      <c r="O50" s="17">
        <v>312090000000</v>
      </c>
      <c r="P50" s="28">
        <v>1</v>
      </c>
      <c r="Q50" s="17">
        <v>312090000000</v>
      </c>
      <c r="R50" s="28">
        <v>1</v>
      </c>
      <c r="S50" s="17">
        <f t="shared" si="0"/>
        <v>0</v>
      </c>
      <c r="T50" s="17">
        <v>312090000000</v>
      </c>
      <c r="U50" s="28">
        <v>1</v>
      </c>
    </row>
    <row r="51" spans="1:21" s="11" customFormat="1" ht="31.2" x14ac:dyDescent="0.3">
      <c r="A51" s="15" t="s">
        <v>20</v>
      </c>
      <c r="B51" s="15" t="s">
        <v>59</v>
      </c>
      <c r="C51" s="15" t="s">
        <v>79</v>
      </c>
      <c r="D51" s="15" t="s">
        <v>48</v>
      </c>
      <c r="E51" s="15" t="s">
        <v>139</v>
      </c>
      <c r="F51" s="15"/>
      <c r="G51" s="15"/>
      <c r="H51" s="15"/>
      <c r="I51" s="15" t="s">
        <v>99</v>
      </c>
      <c r="J51" s="16" t="s">
        <v>140</v>
      </c>
      <c r="K51" s="17">
        <v>11333000000</v>
      </c>
      <c r="L51" s="17">
        <v>0</v>
      </c>
      <c r="M51" s="17">
        <v>10354952895</v>
      </c>
      <c r="N51" s="17">
        <v>978047105</v>
      </c>
      <c r="O51" s="17">
        <v>9522206925</v>
      </c>
      <c r="P51" s="28">
        <v>0.84021944101297097</v>
      </c>
      <c r="Q51" s="17">
        <v>9013837980</v>
      </c>
      <c r="R51" s="28">
        <v>0.79536203829524399</v>
      </c>
      <c r="S51" s="17">
        <f t="shared" si="0"/>
        <v>508368945</v>
      </c>
      <c r="T51" s="17">
        <v>8213747535</v>
      </c>
      <c r="U51" s="28">
        <v>0.72476374613959238</v>
      </c>
    </row>
    <row r="52" spans="1:21" s="11" customFormat="1" ht="15.6" x14ac:dyDescent="0.3">
      <c r="A52" s="8" t="s">
        <v>20</v>
      </c>
      <c r="B52" s="8" t="s">
        <v>59</v>
      </c>
      <c r="C52" s="8" t="s">
        <v>87</v>
      </c>
      <c r="D52" s="8"/>
      <c r="E52" s="8"/>
      <c r="F52" s="8"/>
      <c r="G52" s="8"/>
      <c r="H52" s="8"/>
      <c r="I52" s="8" t="s">
        <v>99</v>
      </c>
      <c r="J52" s="9" t="s">
        <v>88</v>
      </c>
      <c r="K52" s="10">
        <v>6659000000</v>
      </c>
      <c r="L52" s="10">
        <v>0</v>
      </c>
      <c r="M52" s="10">
        <v>1384060825</v>
      </c>
      <c r="N52" s="10">
        <v>5274939175</v>
      </c>
      <c r="O52" s="10">
        <v>3922600</v>
      </c>
      <c r="P52" s="28">
        <v>5.8906742754167294E-4</v>
      </c>
      <c r="Q52" s="10">
        <v>3922600</v>
      </c>
      <c r="R52" s="28">
        <v>5.8906742754167294E-4</v>
      </c>
      <c r="S52" s="10">
        <f t="shared" si="0"/>
        <v>0</v>
      </c>
      <c r="T52" s="10">
        <v>3922600</v>
      </c>
      <c r="U52" s="28">
        <v>5.8906742754167294E-4</v>
      </c>
    </row>
    <row r="53" spans="1:21" ht="15.6" x14ac:dyDescent="0.3">
      <c r="A53" s="29" t="s">
        <v>20</v>
      </c>
      <c r="B53" s="29" t="s">
        <v>59</v>
      </c>
      <c r="C53" s="29" t="s">
        <v>87</v>
      </c>
      <c r="D53" s="29" t="s">
        <v>22</v>
      </c>
      <c r="E53" s="29" t="s">
        <v>25</v>
      </c>
      <c r="F53" s="29"/>
      <c r="G53" s="29"/>
      <c r="H53" s="29"/>
      <c r="I53" s="29" t="s">
        <v>99</v>
      </c>
      <c r="J53" s="30" t="s">
        <v>89</v>
      </c>
      <c r="K53" s="17">
        <v>6659000000</v>
      </c>
      <c r="L53" s="17">
        <v>0</v>
      </c>
      <c r="M53" s="17">
        <v>1384060825</v>
      </c>
      <c r="N53" s="17">
        <v>5274939175</v>
      </c>
      <c r="O53" s="17">
        <v>3922600</v>
      </c>
      <c r="P53" s="28">
        <v>5.8906742754167294E-4</v>
      </c>
      <c r="Q53" s="17">
        <v>3922600</v>
      </c>
      <c r="R53" s="28">
        <v>5.8906742754167294E-4</v>
      </c>
      <c r="S53" s="17">
        <f t="shared" si="0"/>
        <v>0</v>
      </c>
      <c r="T53" s="17">
        <v>3922600</v>
      </c>
      <c r="U53" s="28">
        <v>5.8906742754167294E-4</v>
      </c>
    </row>
    <row r="54" spans="1:21" s="11" customFormat="1" ht="46.8" x14ac:dyDescent="0.3">
      <c r="A54" s="15" t="s">
        <v>20</v>
      </c>
      <c r="B54" s="15" t="s">
        <v>59</v>
      </c>
      <c r="C54" s="15" t="s">
        <v>141</v>
      </c>
      <c r="D54" s="15" t="s">
        <v>142</v>
      </c>
      <c r="E54" s="15" t="s">
        <v>25</v>
      </c>
      <c r="F54" s="15"/>
      <c r="G54" s="15"/>
      <c r="H54" s="15"/>
      <c r="I54" s="15" t="s">
        <v>99</v>
      </c>
      <c r="J54" s="16" t="s">
        <v>143</v>
      </c>
      <c r="K54" s="17">
        <v>60248970465</v>
      </c>
      <c r="L54" s="17">
        <v>0</v>
      </c>
      <c r="M54" s="17">
        <v>16645491561</v>
      </c>
      <c r="N54" s="17">
        <v>43603478904</v>
      </c>
      <c r="O54" s="17">
        <v>12200475489</v>
      </c>
      <c r="P54" s="28">
        <v>0.20250097876921455</v>
      </c>
      <c r="Q54" s="17">
        <v>12200475489</v>
      </c>
      <c r="R54" s="28">
        <v>0.20250097876921455</v>
      </c>
      <c r="S54" s="17">
        <f t="shared" si="0"/>
        <v>0</v>
      </c>
      <c r="T54" s="17">
        <v>7851536989</v>
      </c>
      <c r="U54" s="28">
        <v>0.13031819346292625</v>
      </c>
    </row>
    <row r="55" spans="1:21" s="11" customFormat="1" ht="31.2" x14ac:dyDescent="0.3">
      <c r="A55" s="15" t="s">
        <v>20</v>
      </c>
      <c r="B55" s="15" t="s">
        <v>59</v>
      </c>
      <c r="C55" s="15" t="s">
        <v>141</v>
      </c>
      <c r="D55" s="15" t="s">
        <v>142</v>
      </c>
      <c r="E55" s="15" t="s">
        <v>27</v>
      </c>
      <c r="F55" s="15"/>
      <c r="G55" s="15"/>
      <c r="H55" s="15"/>
      <c r="I55" s="15" t="s">
        <v>99</v>
      </c>
      <c r="J55" s="16" t="s">
        <v>144</v>
      </c>
      <c r="K55" s="17">
        <v>9338000000</v>
      </c>
      <c r="L55" s="17">
        <v>0</v>
      </c>
      <c r="M55" s="17">
        <v>0</v>
      </c>
      <c r="N55" s="17">
        <v>9338000000</v>
      </c>
      <c r="O55" s="17">
        <v>0</v>
      </c>
      <c r="P55" s="28">
        <v>0</v>
      </c>
      <c r="Q55" s="17">
        <v>0</v>
      </c>
      <c r="R55" s="28">
        <v>0</v>
      </c>
      <c r="S55" s="17">
        <f t="shared" si="0"/>
        <v>0</v>
      </c>
      <c r="T55" s="17">
        <v>0</v>
      </c>
      <c r="U55" s="28">
        <v>0</v>
      </c>
    </row>
    <row r="56" spans="1:21" s="11" customFormat="1" ht="46.8" x14ac:dyDescent="0.3">
      <c r="A56" s="15" t="s">
        <v>20</v>
      </c>
      <c r="B56" s="15" t="s">
        <v>59</v>
      </c>
      <c r="C56" s="15" t="s">
        <v>141</v>
      </c>
      <c r="D56" s="15" t="s">
        <v>142</v>
      </c>
      <c r="E56" s="15" t="s">
        <v>29</v>
      </c>
      <c r="F56" s="15"/>
      <c r="G56" s="15"/>
      <c r="H56" s="15"/>
      <c r="I56" s="15" t="s">
        <v>99</v>
      </c>
      <c r="J56" s="16" t="s">
        <v>145</v>
      </c>
      <c r="K56" s="17">
        <v>140418000000</v>
      </c>
      <c r="L56" s="17">
        <v>0</v>
      </c>
      <c r="M56" s="17">
        <v>140418000000</v>
      </c>
      <c r="N56" s="17">
        <v>0</v>
      </c>
      <c r="O56" s="17">
        <v>140418000000</v>
      </c>
      <c r="P56" s="28">
        <v>1</v>
      </c>
      <c r="Q56" s="17">
        <v>140418000000</v>
      </c>
      <c r="R56" s="28">
        <v>1</v>
      </c>
      <c r="S56" s="17">
        <f t="shared" si="0"/>
        <v>0</v>
      </c>
      <c r="T56" s="17">
        <v>140418000000</v>
      </c>
      <c r="U56" s="28">
        <v>1</v>
      </c>
    </row>
    <row r="57" spans="1:21" ht="31.2" x14ac:dyDescent="0.3">
      <c r="A57" s="31" t="s">
        <v>20</v>
      </c>
      <c r="B57" s="31" t="s">
        <v>91</v>
      </c>
      <c r="C57" s="31"/>
      <c r="D57" s="31"/>
      <c r="E57" s="31"/>
      <c r="F57" s="31"/>
      <c r="G57" s="31"/>
      <c r="H57" s="31"/>
      <c r="I57" s="31"/>
      <c r="J57" s="32" t="s">
        <v>146</v>
      </c>
      <c r="K57" s="10">
        <v>5959421236</v>
      </c>
      <c r="L57" s="10">
        <v>0</v>
      </c>
      <c r="M57" s="10">
        <v>4646410485</v>
      </c>
      <c r="N57" s="10">
        <v>1313010751</v>
      </c>
      <c r="O57" s="10">
        <v>4646410485</v>
      </c>
      <c r="P57" s="28">
        <v>0.77967478736554274</v>
      </c>
      <c r="Q57" s="10">
        <v>4646410485</v>
      </c>
      <c r="R57" s="28">
        <v>0.77967478736554274</v>
      </c>
      <c r="S57" s="10">
        <f t="shared" si="0"/>
        <v>0</v>
      </c>
      <c r="T57" s="10">
        <v>4646410485</v>
      </c>
      <c r="U57" s="28">
        <v>0.77967478736554274</v>
      </c>
    </row>
    <row r="58" spans="1:21" s="11" customFormat="1" ht="15.6" x14ac:dyDescent="0.3">
      <c r="A58" s="8" t="s">
        <v>20</v>
      </c>
      <c r="B58" s="8" t="s">
        <v>91</v>
      </c>
      <c r="C58" s="8" t="s">
        <v>22</v>
      </c>
      <c r="D58" s="8"/>
      <c r="E58" s="8"/>
      <c r="F58" s="8"/>
      <c r="G58" s="8"/>
      <c r="H58" s="8"/>
      <c r="I58" s="8" t="s">
        <v>99</v>
      </c>
      <c r="J58" s="9" t="s">
        <v>147</v>
      </c>
      <c r="K58" s="10">
        <v>241421236</v>
      </c>
      <c r="L58" s="10">
        <v>0</v>
      </c>
      <c r="M58" s="10">
        <v>216396236</v>
      </c>
      <c r="N58" s="10">
        <v>25025000</v>
      </c>
      <c r="O58" s="10">
        <v>216396236</v>
      </c>
      <c r="P58" s="28">
        <v>0.89634300439088133</v>
      </c>
      <c r="Q58" s="10">
        <v>216396236</v>
      </c>
      <c r="R58" s="28">
        <v>0.89634300439088133</v>
      </c>
      <c r="S58" s="10">
        <f t="shared" si="0"/>
        <v>0</v>
      </c>
      <c r="T58" s="10">
        <v>216396236</v>
      </c>
      <c r="U58" s="28">
        <v>0.89634300439088133</v>
      </c>
    </row>
    <row r="59" spans="1:21" ht="31.2" x14ac:dyDescent="0.3">
      <c r="A59" s="29" t="s">
        <v>20</v>
      </c>
      <c r="B59" s="29" t="s">
        <v>91</v>
      </c>
      <c r="C59" s="29" t="s">
        <v>22</v>
      </c>
      <c r="D59" s="29" t="s">
        <v>48</v>
      </c>
      <c r="E59" s="29" t="s">
        <v>25</v>
      </c>
      <c r="F59" s="29"/>
      <c r="G59" s="29"/>
      <c r="H59" s="29"/>
      <c r="I59" s="29" t="s">
        <v>99</v>
      </c>
      <c r="J59" s="30" t="s">
        <v>148</v>
      </c>
      <c r="K59" s="17">
        <v>239361236</v>
      </c>
      <c r="L59" s="17">
        <v>0</v>
      </c>
      <c r="M59" s="17">
        <v>215257236</v>
      </c>
      <c r="N59" s="17">
        <v>24104000</v>
      </c>
      <c r="O59" s="17">
        <v>215257236</v>
      </c>
      <c r="P59" s="28">
        <v>0.89929864834087003</v>
      </c>
      <c r="Q59" s="17">
        <v>215257236</v>
      </c>
      <c r="R59" s="28">
        <v>0.89929864834087003</v>
      </c>
      <c r="S59" s="17">
        <f t="shared" si="0"/>
        <v>0</v>
      </c>
      <c r="T59" s="17">
        <v>215257236</v>
      </c>
      <c r="U59" s="28">
        <v>0.89929864834087003</v>
      </c>
    </row>
    <row r="60" spans="1:21" ht="31.2" x14ac:dyDescent="0.3">
      <c r="A60" s="29" t="s">
        <v>20</v>
      </c>
      <c r="B60" s="29" t="s">
        <v>91</v>
      </c>
      <c r="C60" s="29" t="s">
        <v>22</v>
      </c>
      <c r="D60" s="29" t="s">
        <v>48</v>
      </c>
      <c r="E60" s="29" t="s">
        <v>35</v>
      </c>
      <c r="F60" s="29"/>
      <c r="G60" s="29"/>
      <c r="H60" s="29"/>
      <c r="I60" s="29" t="s">
        <v>99</v>
      </c>
      <c r="J60" s="30" t="s">
        <v>149</v>
      </c>
      <c r="K60" s="17">
        <v>2060000</v>
      </c>
      <c r="L60" s="17">
        <v>0</v>
      </c>
      <c r="M60" s="17">
        <v>1139000</v>
      </c>
      <c r="N60" s="17">
        <v>921000</v>
      </c>
      <c r="O60" s="17">
        <v>1139000</v>
      </c>
      <c r="P60" s="28">
        <v>0.55291262135922326</v>
      </c>
      <c r="Q60" s="17">
        <v>1139000</v>
      </c>
      <c r="R60" s="28">
        <v>0.55291262135922326</v>
      </c>
      <c r="S60" s="17">
        <f t="shared" si="0"/>
        <v>0</v>
      </c>
      <c r="T60" s="17">
        <v>1139000</v>
      </c>
      <c r="U60" s="28">
        <v>0.55291262135922326</v>
      </c>
    </row>
    <row r="61" spans="1:21" s="11" customFormat="1" ht="15.6" x14ac:dyDescent="0.3">
      <c r="A61" s="8" t="s">
        <v>20</v>
      </c>
      <c r="B61" s="8" t="s">
        <v>91</v>
      </c>
      <c r="C61" s="8" t="s">
        <v>79</v>
      </c>
      <c r="D61" s="8" t="s">
        <v>22</v>
      </c>
      <c r="E61" s="8"/>
      <c r="F61" s="8"/>
      <c r="G61" s="8"/>
      <c r="H61" s="8"/>
      <c r="I61" s="8" t="s">
        <v>99</v>
      </c>
      <c r="J61" s="9" t="s">
        <v>93</v>
      </c>
      <c r="K61" s="10">
        <v>5718000000</v>
      </c>
      <c r="L61" s="10">
        <v>0</v>
      </c>
      <c r="M61" s="10">
        <v>4430014249</v>
      </c>
      <c r="N61" s="10">
        <v>1287985751</v>
      </c>
      <c r="O61" s="10">
        <v>4430014249</v>
      </c>
      <c r="P61" s="28">
        <v>0.77474890678558939</v>
      </c>
      <c r="Q61" s="10">
        <v>4430014249</v>
      </c>
      <c r="R61" s="28">
        <v>0.77474890678558939</v>
      </c>
      <c r="S61" s="10">
        <f t="shared" si="0"/>
        <v>0</v>
      </c>
      <c r="T61" s="10">
        <v>4430014249</v>
      </c>
      <c r="U61" s="28">
        <v>0.77474890678558939</v>
      </c>
    </row>
    <row r="62" spans="1:21" ht="15.6" x14ac:dyDescent="0.3">
      <c r="A62" s="24" t="s">
        <v>150</v>
      </c>
      <c r="B62" s="24"/>
      <c r="C62" s="24"/>
      <c r="D62" s="24"/>
      <c r="E62" s="24"/>
      <c r="F62" s="24"/>
      <c r="G62" s="24"/>
      <c r="H62" s="24"/>
      <c r="I62" s="24"/>
      <c r="J62" s="25" t="s">
        <v>151</v>
      </c>
      <c r="K62" s="26">
        <v>1347527000000</v>
      </c>
      <c r="L62" s="26">
        <v>0</v>
      </c>
      <c r="M62" s="26">
        <v>1268985451837.6101</v>
      </c>
      <c r="N62" s="26">
        <v>78541548162.390015</v>
      </c>
      <c r="O62" s="26">
        <v>1250709462005.97</v>
      </c>
      <c r="P62" s="27">
        <v>0.92815168972938578</v>
      </c>
      <c r="Q62" s="26">
        <v>897838235620.38989</v>
      </c>
      <c r="R62" s="27">
        <v>0.66628589677267314</v>
      </c>
      <c r="S62" s="26">
        <f t="shared" si="0"/>
        <v>352871226385.58008</v>
      </c>
      <c r="T62" s="26">
        <v>798264448864.93982</v>
      </c>
      <c r="U62" s="27">
        <v>0.59239217385992249</v>
      </c>
    </row>
    <row r="63" spans="1:21" s="11" customFormat="1" ht="15.6" x14ac:dyDescent="0.3">
      <c r="A63" s="8" t="s">
        <v>150</v>
      </c>
      <c r="B63" s="8" t="s">
        <v>152</v>
      </c>
      <c r="C63" s="8"/>
      <c r="D63" s="8"/>
      <c r="E63" s="8"/>
      <c r="F63" s="8"/>
      <c r="G63" s="8"/>
      <c r="H63" s="8"/>
      <c r="I63" s="8"/>
      <c r="J63" s="9"/>
      <c r="K63" s="10">
        <f>+K64+K68+K73+K77+K83+K86+K90+K95+K98+K103+K105</f>
        <v>926896788505</v>
      </c>
      <c r="L63" s="10">
        <f t="shared" ref="L63:T63" si="1">+L64+L68+L73+L77+L83+L86+L90+L95+L98+L103+L105</f>
        <v>0</v>
      </c>
      <c r="M63" s="10">
        <f t="shared" si="1"/>
        <v>868225832686.76001</v>
      </c>
      <c r="N63" s="10">
        <f t="shared" si="1"/>
        <v>58670955818.239998</v>
      </c>
      <c r="O63" s="10">
        <f t="shared" si="1"/>
        <v>864279195163.76001</v>
      </c>
      <c r="P63" s="28">
        <f>+O63/K63</f>
        <v>0.9324438339653367</v>
      </c>
      <c r="Q63" s="10">
        <f t="shared" si="1"/>
        <v>569197968206.84998</v>
      </c>
      <c r="R63" s="28">
        <f>+Q63/K63</f>
        <v>0.61408991299334892</v>
      </c>
      <c r="S63" s="10">
        <f t="shared" si="0"/>
        <v>295081226956.91003</v>
      </c>
      <c r="T63" s="10">
        <f t="shared" si="1"/>
        <v>498542513114.84998</v>
      </c>
      <c r="U63" s="28">
        <f>+T63/K63</f>
        <v>0.53786194892200845</v>
      </c>
    </row>
    <row r="64" spans="1:21" s="11" customFormat="1" ht="46.8" x14ac:dyDescent="0.3">
      <c r="A64" s="8" t="s">
        <v>150</v>
      </c>
      <c r="B64" s="8" t="s">
        <v>152</v>
      </c>
      <c r="C64" s="8" t="s">
        <v>153</v>
      </c>
      <c r="D64" s="8" t="s">
        <v>141</v>
      </c>
      <c r="E64" s="8"/>
      <c r="F64" s="8"/>
      <c r="G64" s="8"/>
      <c r="H64" s="8"/>
      <c r="I64" s="8" t="s">
        <v>99</v>
      </c>
      <c r="J64" s="9" t="s">
        <v>154</v>
      </c>
      <c r="K64" s="10">
        <v>7420046818</v>
      </c>
      <c r="L64" s="10">
        <v>0</v>
      </c>
      <c r="M64" s="10">
        <v>7419815913</v>
      </c>
      <c r="N64" s="10">
        <v>230905</v>
      </c>
      <c r="O64" s="10">
        <v>7419815913</v>
      </c>
      <c r="P64" s="28">
        <v>0.99996888092411496</v>
      </c>
      <c r="Q64" s="10">
        <v>5857071545</v>
      </c>
      <c r="R64" s="28">
        <v>0.78935776130031421</v>
      </c>
      <c r="S64" s="10">
        <f t="shared" si="0"/>
        <v>1562744368</v>
      </c>
      <c r="T64" s="10">
        <v>5857071545</v>
      </c>
      <c r="U64" s="28">
        <v>0.78935776130031421</v>
      </c>
    </row>
    <row r="65" spans="1:21" ht="93.6" x14ac:dyDescent="0.3">
      <c r="A65" s="29" t="s">
        <v>150</v>
      </c>
      <c r="B65" s="29" t="s">
        <v>152</v>
      </c>
      <c r="C65" s="29" t="s">
        <v>153</v>
      </c>
      <c r="D65" s="29" t="s">
        <v>141</v>
      </c>
      <c r="E65" s="29" t="s">
        <v>155</v>
      </c>
      <c r="F65" s="29" t="s">
        <v>156</v>
      </c>
      <c r="G65" s="29" t="s">
        <v>48</v>
      </c>
      <c r="H65" s="29"/>
      <c r="I65" s="29" t="s">
        <v>99</v>
      </c>
      <c r="J65" s="30" t="s">
        <v>157</v>
      </c>
      <c r="K65" s="17">
        <v>3557076179</v>
      </c>
      <c r="L65" s="17">
        <v>0</v>
      </c>
      <c r="M65" s="17">
        <v>3557076179</v>
      </c>
      <c r="N65" s="17">
        <v>0</v>
      </c>
      <c r="O65" s="17">
        <v>3557076179</v>
      </c>
      <c r="P65" s="28">
        <v>1</v>
      </c>
      <c r="Q65" s="17">
        <v>3557076179</v>
      </c>
      <c r="R65" s="28">
        <v>1</v>
      </c>
      <c r="S65" s="17">
        <f t="shared" si="0"/>
        <v>0</v>
      </c>
      <c r="T65" s="17">
        <v>3557076179</v>
      </c>
      <c r="U65" s="28">
        <v>1</v>
      </c>
    </row>
    <row r="66" spans="1:21" ht="93.6" x14ac:dyDescent="0.3">
      <c r="A66" s="29" t="s">
        <v>150</v>
      </c>
      <c r="B66" s="29" t="s">
        <v>152</v>
      </c>
      <c r="C66" s="29" t="s">
        <v>153</v>
      </c>
      <c r="D66" s="29" t="s">
        <v>141</v>
      </c>
      <c r="E66" s="29" t="s">
        <v>155</v>
      </c>
      <c r="F66" s="29" t="s">
        <v>158</v>
      </c>
      <c r="G66" s="29" t="s">
        <v>48</v>
      </c>
      <c r="H66" s="29"/>
      <c r="I66" s="29" t="s">
        <v>99</v>
      </c>
      <c r="J66" s="30" t="s">
        <v>159</v>
      </c>
      <c r="K66" s="17">
        <v>2386577556</v>
      </c>
      <c r="L66" s="17">
        <v>0</v>
      </c>
      <c r="M66" s="17">
        <v>2386577556</v>
      </c>
      <c r="N66" s="17">
        <v>0</v>
      </c>
      <c r="O66" s="17">
        <v>2386577556</v>
      </c>
      <c r="P66" s="28">
        <v>1</v>
      </c>
      <c r="Q66" s="17">
        <v>2064292305</v>
      </c>
      <c r="R66" s="28">
        <v>0.86495923830769483</v>
      </c>
      <c r="S66" s="17">
        <f t="shared" si="0"/>
        <v>322285251</v>
      </c>
      <c r="T66" s="17">
        <v>2064292305</v>
      </c>
      <c r="U66" s="28">
        <v>0.86495923830769483</v>
      </c>
    </row>
    <row r="67" spans="1:21" ht="78" x14ac:dyDescent="0.3">
      <c r="A67" s="29" t="s">
        <v>150</v>
      </c>
      <c r="B67" s="29" t="s">
        <v>152</v>
      </c>
      <c r="C67" s="29" t="s">
        <v>153</v>
      </c>
      <c r="D67" s="29" t="s">
        <v>141</v>
      </c>
      <c r="E67" s="29" t="s">
        <v>155</v>
      </c>
      <c r="F67" s="29" t="s">
        <v>160</v>
      </c>
      <c r="G67" s="29" t="s">
        <v>48</v>
      </c>
      <c r="H67" s="29"/>
      <c r="I67" s="29" t="s">
        <v>99</v>
      </c>
      <c r="J67" s="30" t="s">
        <v>161</v>
      </c>
      <c r="K67" s="17">
        <v>1476393083</v>
      </c>
      <c r="L67" s="17">
        <v>0</v>
      </c>
      <c r="M67" s="17">
        <v>1476162178</v>
      </c>
      <c r="N67" s="17">
        <v>230905</v>
      </c>
      <c r="O67" s="17">
        <v>1476162178</v>
      </c>
      <c r="P67" s="28">
        <v>0.99984360194946809</v>
      </c>
      <c r="Q67" s="17">
        <v>235703061</v>
      </c>
      <c r="R67" s="28">
        <v>0.15964790387737138</v>
      </c>
      <c r="S67" s="17">
        <f t="shared" si="0"/>
        <v>1240459117</v>
      </c>
      <c r="T67" s="17">
        <v>235703061</v>
      </c>
      <c r="U67" s="28">
        <v>0.15964790387737138</v>
      </c>
    </row>
    <row r="68" spans="1:21" s="11" customFormat="1" ht="46.8" x14ac:dyDescent="0.3">
      <c r="A68" s="8" t="s">
        <v>150</v>
      </c>
      <c r="B68" s="8" t="s">
        <v>152</v>
      </c>
      <c r="C68" s="8" t="s">
        <v>153</v>
      </c>
      <c r="D68" s="8" t="s">
        <v>162</v>
      </c>
      <c r="E68" s="8"/>
      <c r="F68" s="8"/>
      <c r="G68" s="8"/>
      <c r="H68" s="8"/>
      <c r="I68" s="8"/>
      <c r="J68" s="9" t="s">
        <v>163</v>
      </c>
      <c r="K68" s="10">
        <v>26030015170</v>
      </c>
      <c r="L68" s="10">
        <v>0</v>
      </c>
      <c r="M68" s="10">
        <v>23829035839</v>
      </c>
      <c r="N68" s="10">
        <v>2200979331</v>
      </c>
      <c r="O68" s="10">
        <v>23829035839</v>
      </c>
      <c r="P68" s="28">
        <v>0.91544456210933511</v>
      </c>
      <c r="Q68" s="10">
        <v>9766132589</v>
      </c>
      <c r="R68" s="28">
        <v>0.37518735679630416</v>
      </c>
      <c r="S68" s="10">
        <f t="shared" si="0"/>
        <v>14062903250</v>
      </c>
      <c r="T68" s="10">
        <v>9758745754</v>
      </c>
      <c r="U68" s="28">
        <v>0.37490357536353291</v>
      </c>
    </row>
    <row r="69" spans="1:21" ht="78" x14ac:dyDescent="0.3">
      <c r="A69" s="29" t="s">
        <v>150</v>
      </c>
      <c r="B69" s="29" t="s">
        <v>152</v>
      </c>
      <c r="C69" s="29" t="s">
        <v>153</v>
      </c>
      <c r="D69" s="29" t="s">
        <v>162</v>
      </c>
      <c r="E69" s="29" t="s">
        <v>155</v>
      </c>
      <c r="F69" s="29" t="s">
        <v>164</v>
      </c>
      <c r="G69" s="29" t="s">
        <v>48</v>
      </c>
      <c r="H69" s="29"/>
      <c r="I69" s="29" t="s">
        <v>99</v>
      </c>
      <c r="J69" s="30" t="s">
        <v>165</v>
      </c>
      <c r="K69" s="17">
        <v>16289949549</v>
      </c>
      <c r="L69" s="17">
        <v>0</v>
      </c>
      <c r="M69" s="17">
        <v>14088970218</v>
      </c>
      <c r="N69" s="17">
        <v>2200979331</v>
      </c>
      <c r="O69" s="17">
        <v>14088970218</v>
      </c>
      <c r="P69" s="28">
        <v>0.86488728375864654</v>
      </c>
      <c r="Q69" s="17">
        <v>9766132589</v>
      </c>
      <c r="R69" s="28">
        <v>0.59951889719630957</v>
      </c>
      <c r="S69" s="17">
        <f t="shared" si="0"/>
        <v>4322837629</v>
      </c>
      <c r="T69" s="17">
        <v>9758745754</v>
      </c>
      <c r="U69" s="28">
        <v>0.5990654375353216</v>
      </c>
    </row>
    <row r="70" spans="1:21" ht="93.6" x14ac:dyDescent="0.3">
      <c r="A70" s="29" t="s">
        <v>150</v>
      </c>
      <c r="B70" s="29" t="s">
        <v>152</v>
      </c>
      <c r="C70" s="29" t="s">
        <v>153</v>
      </c>
      <c r="D70" s="29" t="s">
        <v>162</v>
      </c>
      <c r="E70" s="29" t="s">
        <v>155</v>
      </c>
      <c r="F70" s="29" t="s">
        <v>166</v>
      </c>
      <c r="G70" s="29" t="s">
        <v>59</v>
      </c>
      <c r="H70" s="29"/>
      <c r="I70" s="29" t="s">
        <v>99</v>
      </c>
      <c r="J70" s="30" t="s">
        <v>167</v>
      </c>
      <c r="K70" s="17">
        <v>1996325068</v>
      </c>
      <c r="L70" s="17">
        <v>0</v>
      </c>
      <c r="M70" s="17">
        <v>1996325068</v>
      </c>
      <c r="N70" s="17">
        <v>0</v>
      </c>
      <c r="O70" s="17">
        <v>1996325068</v>
      </c>
      <c r="P70" s="28">
        <v>1</v>
      </c>
      <c r="Q70" s="17">
        <v>0</v>
      </c>
      <c r="R70" s="28">
        <v>0</v>
      </c>
      <c r="S70" s="17">
        <f t="shared" si="0"/>
        <v>1996325068</v>
      </c>
      <c r="T70" s="17">
        <v>0</v>
      </c>
      <c r="U70" s="28">
        <v>0</v>
      </c>
    </row>
    <row r="71" spans="1:21" ht="78" x14ac:dyDescent="0.3">
      <c r="A71" s="29" t="s">
        <v>150</v>
      </c>
      <c r="B71" s="29" t="s">
        <v>152</v>
      </c>
      <c r="C71" s="29" t="s">
        <v>153</v>
      </c>
      <c r="D71" s="29" t="s">
        <v>162</v>
      </c>
      <c r="E71" s="29" t="s">
        <v>155</v>
      </c>
      <c r="F71" s="29" t="s">
        <v>164</v>
      </c>
      <c r="G71" s="29" t="s">
        <v>59</v>
      </c>
      <c r="H71" s="29"/>
      <c r="I71" s="29" t="s">
        <v>99</v>
      </c>
      <c r="J71" s="30" t="s">
        <v>168</v>
      </c>
      <c r="K71" s="17">
        <v>5349407370</v>
      </c>
      <c r="L71" s="17">
        <v>0</v>
      </c>
      <c r="M71" s="17">
        <v>5349407370</v>
      </c>
      <c r="N71" s="17">
        <v>0</v>
      </c>
      <c r="O71" s="17">
        <v>5349407370</v>
      </c>
      <c r="P71" s="28">
        <v>1</v>
      </c>
      <c r="Q71" s="17">
        <v>0</v>
      </c>
      <c r="R71" s="28">
        <v>0</v>
      </c>
      <c r="S71" s="17">
        <f t="shared" si="0"/>
        <v>5349407370</v>
      </c>
      <c r="T71" s="17">
        <v>0</v>
      </c>
      <c r="U71" s="28">
        <v>0</v>
      </c>
    </row>
    <row r="72" spans="1:21" ht="93.6" x14ac:dyDescent="0.3">
      <c r="A72" s="29" t="s">
        <v>150</v>
      </c>
      <c r="B72" s="29" t="s">
        <v>152</v>
      </c>
      <c r="C72" s="29" t="s">
        <v>153</v>
      </c>
      <c r="D72" s="29" t="s">
        <v>162</v>
      </c>
      <c r="E72" s="29" t="s">
        <v>155</v>
      </c>
      <c r="F72" s="29" t="s">
        <v>166</v>
      </c>
      <c r="G72" s="29" t="s">
        <v>59</v>
      </c>
      <c r="H72" s="29"/>
      <c r="I72" s="29" t="s">
        <v>137</v>
      </c>
      <c r="J72" s="30" t="s">
        <v>167</v>
      </c>
      <c r="K72" s="17">
        <v>2394333183</v>
      </c>
      <c r="L72" s="17">
        <v>0</v>
      </c>
      <c r="M72" s="17">
        <v>2394333183</v>
      </c>
      <c r="N72" s="17">
        <v>0</v>
      </c>
      <c r="O72" s="17">
        <v>2394333183</v>
      </c>
      <c r="P72" s="28">
        <v>1</v>
      </c>
      <c r="Q72" s="17">
        <v>0</v>
      </c>
      <c r="R72" s="28">
        <v>0</v>
      </c>
      <c r="S72" s="17">
        <f t="shared" si="0"/>
        <v>2394333183</v>
      </c>
      <c r="T72" s="17">
        <v>0</v>
      </c>
      <c r="U72" s="28">
        <v>0</v>
      </c>
    </row>
    <row r="73" spans="1:21" s="11" customFormat="1" ht="46.8" x14ac:dyDescent="0.3">
      <c r="A73" s="8" t="s">
        <v>150</v>
      </c>
      <c r="B73" s="8" t="s">
        <v>152</v>
      </c>
      <c r="C73" s="8" t="s">
        <v>153</v>
      </c>
      <c r="D73" s="8" t="s">
        <v>169</v>
      </c>
      <c r="E73" s="8"/>
      <c r="F73" s="8"/>
      <c r="G73" s="8"/>
      <c r="H73" s="8"/>
      <c r="I73" s="8"/>
      <c r="J73" s="9" t="s">
        <v>170</v>
      </c>
      <c r="K73" s="10">
        <v>130000000000</v>
      </c>
      <c r="L73" s="10">
        <v>0</v>
      </c>
      <c r="M73" s="10">
        <v>130000000000</v>
      </c>
      <c r="N73" s="10">
        <v>0</v>
      </c>
      <c r="O73" s="10">
        <v>130000000000</v>
      </c>
      <c r="P73" s="28">
        <v>1</v>
      </c>
      <c r="Q73" s="10">
        <v>91000000000</v>
      </c>
      <c r="R73" s="28">
        <v>0.7</v>
      </c>
      <c r="S73" s="10">
        <f t="shared" ref="S73:S136" si="2">+O73-Q73</f>
        <v>39000000000</v>
      </c>
      <c r="T73" s="10">
        <v>91000000000</v>
      </c>
      <c r="U73" s="28">
        <v>0.7</v>
      </c>
    </row>
    <row r="74" spans="1:21" ht="93.6" x14ac:dyDescent="0.3">
      <c r="A74" s="29" t="s">
        <v>150</v>
      </c>
      <c r="B74" s="29" t="s">
        <v>152</v>
      </c>
      <c r="C74" s="29" t="s">
        <v>153</v>
      </c>
      <c r="D74" s="29" t="s">
        <v>169</v>
      </c>
      <c r="E74" s="29" t="s">
        <v>155</v>
      </c>
      <c r="F74" s="29" t="s">
        <v>171</v>
      </c>
      <c r="G74" s="29" t="s">
        <v>59</v>
      </c>
      <c r="H74" s="29"/>
      <c r="I74" s="29" t="s">
        <v>99</v>
      </c>
      <c r="J74" s="30" t="s">
        <v>172</v>
      </c>
      <c r="K74" s="17">
        <v>33215106000</v>
      </c>
      <c r="L74" s="17">
        <v>0</v>
      </c>
      <c r="M74" s="17">
        <v>33215106000</v>
      </c>
      <c r="N74" s="17">
        <v>0</v>
      </c>
      <c r="O74" s="17">
        <v>33215106000</v>
      </c>
      <c r="P74" s="28">
        <v>1</v>
      </c>
      <c r="Q74" s="17">
        <v>0</v>
      </c>
      <c r="R74" s="28">
        <v>0</v>
      </c>
      <c r="S74" s="17">
        <f t="shared" si="2"/>
        <v>33215106000</v>
      </c>
      <c r="T74" s="17">
        <v>0</v>
      </c>
      <c r="U74" s="28">
        <v>0</v>
      </c>
    </row>
    <row r="75" spans="1:21" ht="93.6" x14ac:dyDescent="0.3">
      <c r="A75" s="29" t="s">
        <v>150</v>
      </c>
      <c r="B75" s="29" t="s">
        <v>152</v>
      </c>
      <c r="C75" s="29" t="s">
        <v>153</v>
      </c>
      <c r="D75" s="29" t="s">
        <v>169</v>
      </c>
      <c r="E75" s="29" t="s">
        <v>155</v>
      </c>
      <c r="F75" s="29" t="s">
        <v>171</v>
      </c>
      <c r="G75" s="29" t="s">
        <v>59</v>
      </c>
      <c r="H75" s="29"/>
      <c r="I75" s="29" t="s">
        <v>137</v>
      </c>
      <c r="J75" s="30" t="s">
        <v>172</v>
      </c>
      <c r="K75" s="17">
        <v>92937183436</v>
      </c>
      <c r="L75" s="17">
        <v>0</v>
      </c>
      <c r="M75" s="17">
        <v>92937183436</v>
      </c>
      <c r="N75" s="17">
        <v>0</v>
      </c>
      <c r="O75" s="17">
        <v>92937183436</v>
      </c>
      <c r="P75" s="28">
        <v>1</v>
      </c>
      <c r="Q75" s="17">
        <v>91000000000</v>
      </c>
      <c r="R75" s="28">
        <v>0.97915599155924482</v>
      </c>
      <c r="S75" s="17">
        <f t="shared" si="2"/>
        <v>1937183436</v>
      </c>
      <c r="T75" s="17">
        <v>91000000000</v>
      </c>
      <c r="U75" s="28">
        <v>0.97915599155924482</v>
      </c>
    </row>
    <row r="76" spans="1:21" ht="93.6" x14ac:dyDescent="0.3">
      <c r="A76" s="29" t="s">
        <v>150</v>
      </c>
      <c r="B76" s="29" t="s">
        <v>152</v>
      </c>
      <c r="C76" s="29" t="s">
        <v>153</v>
      </c>
      <c r="D76" s="29" t="s">
        <v>169</v>
      </c>
      <c r="E76" s="29" t="s">
        <v>155</v>
      </c>
      <c r="F76" s="29" t="s">
        <v>173</v>
      </c>
      <c r="G76" s="29" t="s">
        <v>59</v>
      </c>
      <c r="H76" s="29"/>
      <c r="I76" s="29" t="s">
        <v>137</v>
      </c>
      <c r="J76" s="30" t="s">
        <v>174</v>
      </c>
      <c r="K76" s="17">
        <v>3847710564</v>
      </c>
      <c r="L76" s="17">
        <v>0</v>
      </c>
      <c r="M76" s="17">
        <v>3847710564</v>
      </c>
      <c r="N76" s="17">
        <v>0</v>
      </c>
      <c r="O76" s="17">
        <v>3847710564</v>
      </c>
      <c r="P76" s="28">
        <v>1</v>
      </c>
      <c r="Q76" s="17">
        <v>0</v>
      </c>
      <c r="R76" s="28">
        <v>0</v>
      </c>
      <c r="S76" s="17">
        <f t="shared" si="2"/>
        <v>3847710564</v>
      </c>
      <c r="T76" s="17">
        <v>0</v>
      </c>
      <c r="U76" s="28">
        <v>0</v>
      </c>
    </row>
    <row r="77" spans="1:21" s="11" customFormat="1" ht="62.4" x14ac:dyDescent="0.3">
      <c r="A77" s="8" t="s">
        <v>150</v>
      </c>
      <c r="B77" s="8" t="s">
        <v>152</v>
      </c>
      <c r="C77" s="8" t="s">
        <v>153</v>
      </c>
      <c r="D77" s="8" t="s">
        <v>175</v>
      </c>
      <c r="E77" s="8"/>
      <c r="F77" s="8"/>
      <c r="G77" s="8"/>
      <c r="H77" s="8"/>
      <c r="I77" s="8" t="s">
        <v>99</v>
      </c>
      <c r="J77" s="9" t="s">
        <v>176</v>
      </c>
      <c r="K77" s="10">
        <v>11497075939</v>
      </c>
      <c r="L77" s="10">
        <v>0</v>
      </c>
      <c r="M77" s="10">
        <v>7250675424.0900002</v>
      </c>
      <c r="N77" s="10">
        <v>4246400514.9099998</v>
      </c>
      <c r="O77" s="10">
        <v>7215675424.0900002</v>
      </c>
      <c r="P77" s="28">
        <v>0.62760961677335936</v>
      </c>
      <c r="Q77" s="10">
        <v>5224107110.0600004</v>
      </c>
      <c r="R77" s="28">
        <v>0.45438571840157699</v>
      </c>
      <c r="S77" s="10">
        <f t="shared" si="2"/>
        <v>1991568314.0299997</v>
      </c>
      <c r="T77" s="10">
        <v>5127937311.0600004</v>
      </c>
      <c r="U77" s="28">
        <v>0.44602100031932307</v>
      </c>
    </row>
    <row r="78" spans="1:21" ht="124.8" x14ac:dyDescent="0.3">
      <c r="A78" s="29" t="s">
        <v>150</v>
      </c>
      <c r="B78" s="29" t="s">
        <v>152</v>
      </c>
      <c r="C78" s="29" t="s">
        <v>153</v>
      </c>
      <c r="D78" s="29" t="s">
        <v>175</v>
      </c>
      <c r="E78" s="29" t="s">
        <v>155</v>
      </c>
      <c r="F78" s="29" t="s">
        <v>177</v>
      </c>
      <c r="G78" s="29" t="s">
        <v>48</v>
      </c>
      <c r="H78" s="29"/>
      <c r="I78" s="29" t="s">
        <v>99</v>
      </c>
      <c r="J78" s="30" t="s">
        <v>178</v>
      </c>
      <c r="K78" s="17">
        <v>164910080</v>
      </c>
      <c r="L78" s="17">
        <v>0</v>
      </c>
      <c r="M78" s="17">
        <v>55444051</v>
      </c>
      <c r="N78" s="17">
        <v>109466029</v>
      </c>
      <c r="O78" s="17">
        <v>55444051</v>
      </c>
      <c r="P78" s="28">
        <v>0.33620777456417461</v>
      </c>
      <c r="Q78" s="17">
        <v>43201926</v>
      </c>
      <c r="R78" s="28">
        <v>0.26197262168570895</v>
      </c>
      <c r="S78" s="17">
        <f t="shared" si="2"/>
        <v>12242125</v>
      </c>
      <c r="T78" s="17">
        <v>43201926</v>
      </c>
      <c r="U78" s="28">
        <v>0.26197262168570895</v>
      </c>
    </row>
    <row r="79" spans="1:21" ht="109.2" x14ac:dyDescent="0.3">
      <c r="A79" s="29" t="s">
        <v>150</v>
      </c>
      <c r="B79" s="29" t="s">
        <v>152</v>
      </c>
      <c r="C79" s="29" t="s">
        <v>153</v>
      </c>
      <c r="D79" s="29" t="s">
        <v>175</v>
      </c>
      <c r="E79" s="29" t="s">
        <v>155</v>
      </c>
      <c r="F79" s="29" t="s">
        <v>179</v>
      </c>
      <c r="G79" s="29" t="s">
        <v>48</v>
      </c>
      <c r="H79" s="29"/>
      <c r="I79" s="29" t="s">
        <v>99</v>
      </c>
      <c r="J79" s="30" t="s">
        <v>180</v>
      </c>
      <c r="K79" s="17">
        <v>4833171372</v>
      </c>
      <c r="L79" s="17">
        <v>0</v>
      </c>
      <c r="M79" s="17">
        <v>3949993197.3400002</v>
      </c>
      <c r="N79" s="17">
        <v>883178174.65999997</v>
      </c>
      <c r="O79" s="17">
        <v>3949993197.3400002</v>
      </c>
      <c r="P79" s="28">
        <v>0.81726735787261473</v>
      </c>
      <c r="Q79" s="17">
        <v>3023710173.3400002</v>
      </c>
      <c r="R79" s="28">
        <v>0.62561617220056653</v>
      </c>
      <c r="S79" s="17">
        <f t="shared" si="2"/>
        <v>926283024</v>
      </c>
      <c r="T79" s="17">
        <v>2927540374.3400002</v>
      </c>
      <c r="U79" s="28">
        <v>0.60571830564504969</v>
      </c>
    </row>
    <row r="80" spans="1:21" ht="93.6" x14ac:dyDescent="0.3">
      <c r="A80" s="29" t="s">
        <v>150</v>
      </c>
      <c r="B80" s="29" t="s">
        <v>152</v>
      </c>
      <c r="C80" s="29" t="s">
        <v>153</v>
      </c>
      <c r="D80" s="29" t="s">
        <v>175</v>
      </c>
      <c r="E80" s="29" t="s">
        <v>155</v>
      </c>
      <c r="F80" s="29" t="s">
        <v>181</v>
      </c>
      <c r="G80" s="29" t="s">
        <v>48</v>
      </c>
      <c r="H80" s="29"/>
      <c r="I80" s="29" t="s">
        <v>99</v>
      </c>
      <c r="J80" s="30" t="s">
        <v>182</v>
      </c>
      <c r="K80" s="17">
        <v>4344603166</v>
      </c>
      <c r="L80" s="17">
        <v>0</v>
      </c>
      <c r="M80" s="17">
        <v>2590846854.75</v>
      </c>
      <c r="N80" s="17">
        <v>1753756311.25</v>
      </c>
      <c r="O80" s="17">
        <v>2555846854.75</v>
      </c>
      <c r="P80" s="28">
        <v>0.588280852610786</v>
      </c>
      <c r="Q80" s="17">
        <v>2157195010.7199998</v>
      </c>
      <c r="R80" s="28">
        <v>0.49652291090744</v>
      </c>
      <c r="S80" s="17">
        <f t="shared" si="2"/>
        <v>398651844.03000021</v>
      </c>
      <c r="T80" s="17">
        <v>2157195010.7199998</v>
      </c>
      <c r="U80" s="28">
        <v>0.49652291090744</v>
      </c>
    </row>
    <row r="81" spans="1:21" ht="93.6" x14ac:dyDescent="0.3">
      <c r="A81" s="29" t="s">
        <v>150</v>
      </c>
      <c r="B81" s="29" t="s">
        <v>152</v>
      </c>
      <c r="C81" s="29" t="s">
        <v>153</v>
      </c>
      <c r="D81" s="29" t="s">
        <v>175</v>
      </c>
      <c r="E81" s="29" t="s">
        <v>155</v>
      </c>
      <c r="F81" s="29" t="s">
        <v>181</v>
      </c>
      <c r="G81" s="29" t="s">
        <v>59</v>
      </c>
      <c r="H81" s="29" t="s">
        <v>183</v>
      </c>
      <c r="I81" s="29" t="s">
        <v>99</v>
      </c>
      <c r="J81" s="30" t="s">
        <v>184</v>
      </c>
      <c r="K81" s="17">
        <v>1500000000</v>
      </c>
      <c r="L81" s="17">
        <v>0</v>
      </c>
      <c r="M81" s="17">
        <v>0</v>
      </c>
      <c r="N81" s="17">
        <v>1500000000</v>
      </c>
      <c r="O81" s="17">
        <v>0</v>
      </c>
      <c r="P81" s="28">
        <v>0</v>
      </c>
      <c r="Q81" s="17">
        <v>0</v>
      </c>
      <c r="R81" s="28">
        <v>0</v>
      </c>
      <c r="S81" s="17">
        <f t="shared" si="2"/>
        <v>0</v>
      </c>
      <c r="T81" s="17">
        <v>0</v>
      </c>
      <c r="U81" s="28">
        <v>0</v>
      </c>
    </row>
    <row r="82" spans="1:21" ht="124.8" x14ac:dyDescent="0.3">
      <c r="A82" s="29" t="s">
        <v>150</v>
      </c>
      <c r="B82" s="29" t="s">
        <v>152</v>
      </c>
      <c r="C82" s="29" t="s">
        <v>153</v>
      </c>
      <c r="D82" s="29" t="s">
        <v>175</v>
      </c>
      <c r="E82" s="29" t="s">
        <v>155</v>
      </c>
      <c r="F82" s="29" t="s">
        <v>177</v>
      </c>
      <c r="G82" s="29" t="s">
        <v>59</v>
      </c>
      <c r="H82" s="29" t="s">
        <v>183</v>
      </c>
      <c r="I82" s="29" t="s">
        <v>99</v>
      </c>
      <c r="J82" s="30" t="s">
        <v>185</v>
      </c>
      <c r="K82" s="17">
        <v>654391321</v>
      </c>
      <c r="L82" s="17">
        <v>0</v>
      </c>
      <c r="M82" s="17">
        <v>654391321</v>
      </c>
      <c r="N82" s="17">
        <v>0</v>
      </c>
      <c r="O82" s="17">
        <v>654391321</v>
      </c>
      <c r="P82" s="28">
        <v>1</v>
      </c>
      <c r="Q82" s="17">
        <v>0</v>
      </c>
      <c r="R82" s="28">
        <v>0</v>
      </c>
      <c r="S82" s="17">
        <f t="shared" si="2"/>
        <v>654391321</v>
      </c>
      <c r="T82" s="17">
        <v>0</v>
      </c>
      <c r="U82" s="28">
        <v>0</v>
      </c>
    </row>
    <row r="83" spans="1:21" s="11" customFormat="1" ht="46.8" x14ac:dyDescent="0.3">
      <c r="A83" s="8" t="s">
        <v>150</v>
      </c>
      <c r="B83" s="8" t="s">
        <v>152</v>
      </c>
      <c r="C83" s="8" t="s">
        <v>153</v>
      </c>
      <c r="D83" s="8" t="s">
        <v>186</v>
      </c>
      <c r="E83" s="8"/>
      <c r="F83" s="8"/>
      <c r="G83" s="8"/>
      <c r="H83" s="8"/>
      <c r="I83" s="8" t="s">
        <v>99</v>
      </c>
      <c r="J83" s="9" t="s">
        <v>187</v>
      </c>
      <c r="K83" s="10">
        <v>10034970007</v>
      </c>
      <c r="L83" s="10">
        <v>0</v>
      </c>
      <c r="M83" s="10">
        <v>10034970007</v>
      </c>
      <c r="N83" s="10">
        <v>0</v>
      </c>
      <c r="O83" s="10">
        <v>10034970007</v>
      </c>
      <c r="P83" s="28">
        <v>1</v>
      </c>
      <c r="Q83" s="10">
        <v>10021189137</v>
      </c>
      <c r="R83" s="28">
        <v>0.99862671537728698</v>
      </c>
      <c r="S83" s="10">
        <f t="shared" si="2"/>
        <v>13780870</v>
      </c>
      <c r="T83" s="10">
        <v>10021189137</v>
      </c>
      <c r="U83" s="28">
        <v>0.99862671537728698</v>
      </c>
    </row>
    <row r="84" spans="1:21" ht="78" x14ac:dyDescent="0.3">
      <c r="A84" s="29" t="s">
        <v>150</v>
      </c>
      <c r="B84" s="29" t="s">
        <v>152</v>
      </c>
      <c r="C84" s="29" t="s">
        <v>153</v>
      </c>
      <c r="D84" s="29" t="s">
        <v>186</v>
      </c>
      <c r="E84" s="29" t="s">
        <v>155</v>
      </c>
      <c r="F84" s="29" t="s">
        <v>188</v>
      </c>
      <c r="G84" s="29" t="s">
        <v>59</v>
      </c>
      <c r="H84" s="29" t="s">
        <v>183</v>
      </c>
      <c r="I84" s="29" t="s">
        <v>99</v>
      </c>
      <c r="J84" s="30" t="s">
        <v>189</v>
      </c>
      <c r="K84" s="17">
        <v>4952213617</v>
      </c>
      <c r="L84" s="17">
        <v>0</v>
      </c>
      <c r="M84" s="17">
        <v>4952213617</v>
      </c>
      <c r="N84" s="17">
        <v>0</v>
      </c>
      <c r="O84" s="17">
        <v>4952213617</v>
      </c>
      <c r="P84" s="28">
        <v>1</v>
      </c>
      <c r="Q84" s="17">
        <v>4952213617</v>
      </c>
      <c r="R84" s="28">
        <v>1</v>
      </c>
      <c r="S84" s="17">
        <f t="shared" si="2"/>
        <v>0</v>
      </c>
      <c r="T84" s="17">
        <v>4952213617</v>
      </c>
      <c r="U84" s="28">
        <v>1</v>
      </c>
    </row>
    <row r="85" spans="1:21" ht="62.4" x14ac:dyDescent="0.3">
      <c r="A85" s="29" t="s">
        <v>150</v>
      </c>
      <c r="B85" s="29" t="s">
        <v>152</v>
      </c>
      <c r="C85" s="29" t="s">
        <v>153</v>
      </c>
      <c r="D85" s="29" t="s">
        <v>186</v>
      </c>
      <c r="E85" s="29" t="s">
        <v>155</v>
      </c>
      <c r="F85" s="29" t="s">
        <v>190</v>
      </c>
      <c r="G85" s="29" t="s">
        <v>59</v>
      </c>
      <c r="H85" s="29" t="s">
        <v>183</v>
      </c>
      <c r="I85" s="29" t="s">
        <v>99</v>
      </c>
      <c r="J85" s="30" t="s">
        <v>191</v>
      </c>
      <c r="K85" s="17">
        <v>5082756390</v>
      </c>
      <c r="L85" s="17">
        <v>0</v>
      </c>
      <c r="M85" s="17">
        <v>5082756390</v>
      </c>
      <c r="N85" s="17">
        <v>0</v>
      </c>
      <c r="O85" s="17">
        <v>5082756390</v>
      </c>
      <c r="P85" s="28">
        <v>1</v>
      </c>
      <c r="Q85" s="17">
        <v>5068975520</v>
      </c>
      <c r="R85" s="28">
        <v>0.99728870145594373</v>
      </c>
      <c r="S85" s="17">
        <f t="shared" si="2"/>
        <v>13780870</v>
      </c>
      <c r="T85" s="17">
        <v>5068975520</v>
      </c>
      <c r="U85" s="28">
        <v>0.99728870145594373</v>
      </c>
    </row>
    <row r="86" spans="1:21" s="11" customFormat="1" ht="62.4" x14ac:dyDescent="0.3">
      <c r="A86" s="8" t="s">
        <v>150</v>
      </c>
      <c r="B86" s="8" t="s">
        <v>152</v>
      </c>
      <c r="C86" s="8" t="s">
        <v>153</v>
      </c>
      <c r="D86" s="8" t="s">
        <v>99</v>
      </c>
      <c r="E86" s="8"/>
      <c r="F86" s="8"/>
      <c r="G86" s="8"/>
      <c r="H86" s="8"/>
      <c r="I86" s="8"/>
      <c r="J86" s="9" t="s">
        <v>192</v>
      </c>
      <c r="K86" s="10">
        <v>319725717035</v>
      </c>
      <c r="L86" s="10">
        <v>0</v>
      </c>
      <c r="M86" s="10">
        <v>309912954357.04999</v>
      </c>
      <c r="N86" s="10">
        <v>9812762677.9500008</v>
      </c>
      <c r="O86" s="10">
        <v>309912954357.04999</v>
      </c>
      <c r="P86" s="28">
        <v>0.96930881016094239</v>
      </c>
      <c r="Q86" s="10">
        <v>149493472004.05002</v>
      </c>
      <c r="R86" s="28">
        <v>0.46756786845421366</v>
      </c>
      <c r="S86" s="10">
        <f t="shared" si="2"/>
        <v>160419482352.99997</v>
      </c>
      <c r="T86" s="10">
        <v>89622436629.050003</v>
      </c>
      <c r="U86" s="28">
        <v>0.28031037809585752</v>
      </c>
    </row>
    <row r="87" spans="1:21" ht="109.2" x14ac:dyDescent="0.3">
      <c r="A87" s="29" t="s">
        <v>150</v>
      </c>
      <c r="B87" s="29" t="s">
        <v>152</v>
      </c>
      <c r="C87" s="29" t="s">
        <v>153</v>
      </c>
      <c r="D87" s="29" t="s">
        <v>99</v>
      </c>
      <c r="E87" s="29" t="s">
        <v>155</v>
      </c>
      <c r="F87" s="29" t="s">
        <v>166</v>
      </c>
      <c r="G87" s="29" t="s">
        <v>48</v>
      </c>
      <c r="H87" s="29"/>
      <c r="I87" s="29" t="s">
        <v>99</v>
      </c>
      <c r="J87" s="30" t="s">
        <v>193</v>
      </c>
      <c r="K87" s="17">
        <v>31474483267</v>
      </c>
      <c r="L87" s="17">
        <v>0</v>
      </c>
      <c r="M87" s="17">
        <v>28933401575.169998</v>
      </c>
      <c r="N87" s="17">
        <v>2541081691.8299999</v>
      </c>
      <c r="O87" s="17">
        <v>28933401575.169998</v>
      </c>
      <c r="P87" s="28">
        <v>0.91926534042596197</v>
      </c>
      <c r="Q87" s="17">
        <v>11113225992.17</v>
      </c>
      <c r="R87" s="28">
        <v>0.35308684491801862</v>
      </c>
      <c r="S87" s="17">
        <f t="shared" si="2"/>
        <v>17820175583</v>
      </c>
      <c r="T87" s="17">
        <v>10918655996.17</v>
      </c>
      <c r="U87" s="28">
        <v>0.34690501202343377</v>
      </c>
    </row>
    <row r="88" spans="1:21" ht="109.2" x14ac:dyDescent="0.3">
      <c r="A88" s="29" t="s">
        <v>150</v>
      </c>
      <c r="B88" s="29" t="s">
        <v>152</v>
      </c>
      <c r="C88" s="29" t="s">
        <v>153</v>
      </c>
      <c r="D88" s="29" t="s">
        <v>99</v>
      </c>
      <c r="E88" s="29" t="s">
        <v>155</v>
      </c>
      <c r="F88" s="29" t="s">
        <v>166</v>
      </c>
      <c r="G88" s="29" t="s">
        <v>48</v>
      </c>
      <c r="H88" s="29"/>
      <c r="I88" s="29" t="s">
        <v>137</v>
      </c>
      <c r="J88" s="30" t="s">
        <v>193</v>
      </c>
      <c r="K88" s="17">
        <v>9502921852</v>
      </c>
      <c r="L88" s="17">
        <v>0</v>
      </c>
      <c r="M88" s="17">
        <v>8646982584.8799992</v>
      </c>
      <c r="N88" s="17">
        <v>855939267.12</v>
      </c>
      <c r="O88" s="17">
        <v>8646982584.8799992</v>
      </c>
      <c r="P88" s="28">
        <v>0.90992883236855637</v>
      </c>
      <c r="Q88" s="17">
        <v>8460501033.8800001</v>
      </c>
      <c r="R88" s="28">
        <v>0.89030523092214942</v>
      </c>
      <c r="S88" s="17">
        <f t="shared" si="2"/>
        <v>186481550.99999905</v>
      </c>
      <c r="T88" s="17">
        <v>8460501033.8800001</v>
      </c>
      <c r="U88" s="28">
        <v>0.89030523092214942</v>
      </c>
    </row>
    <row r="89" spans="1:21" ht="109.2" x14ac:dyDescent="0.3">
      <c r="A89" s="29" t="s">
        <v>150</v>
      </c>
      <c r="B89" s="29" t="s">
        <v>152</v>
      </c>
      <c r="C89" s="29" t="s">
        <v>153</v>
      </c>
      <c r="D89" s="29" t="s">
        <v>99</v>
      </c>
      <c r="E89" s="29" t="s">
        <v>155</v>
      </c>
      <c r="F89" s="29" t="s">
        <v>166</v>
      </c>
      <c r="G89" s="29" t="s">
        <v>59</v>
      </c>
      <c r="H89" s="29"/>
      <c r="I89" s="29" t="s">
        <v>99</v>
      </c>
      <c r="J89" s="30" t="s">
        <v>194</v>
      </c>
      <c r="K89" s="17">
        <v>278748311916</v>
      </c>
      <c r="L89" s="17">
        <v>0</v>
      </c>
      <c r="M89" s="17">
        <v>272332570197</v>
      </c>
      <c r="N89" s="17">
        <v>6415741719</v>
      </c>
      <c r="O89" s="17">
        <v>272332570197</v>
      </c>
      <c r="P89" s="28">
        <v>0.97698374682558309</v>
      </c>
      <c r="Q89" s="17">
        <v>129919744978</v>
      </c>
      <c r="R89" s="28">
        <v>0.466082625164564</v>
      </c>
      <c r="S89" s="17">
        <f t="shared" si="2"/>
        <v>142412825219</v>
      </c>
      <c r="T89" s="17">
        <v>70243279599</v>
      </c>
      <c r="U89" s="28">
        <v>0.25199535421820818</v>
      </c>
    </row>
    <row r="90" spans="1:21" s="11" customFormat="1" ht="31.2" x14ac:dyDescent="0.3">
      <c r="A90" s="8" t="s">
        <v>150</v>
      </c>
      <c r="B90" s="8" t="s">
        <v>152</v>
      </c>
      <c r="C90" s="8" t="s">
        <v>153</v>
      </c>
      <c r="D90" s="8" t="s">
        <v>137</v>
      </c>
      <c r="E90" s="8"/>
      <c r="F90" s="8"/>
      <c r="G90" s="8"/>
      <c r="H90" s="8"/>
      <c r="I90" s="8"/>
      <c r="J90" s="9" t="s">
        <v>195</v>
      </c>
      <c r="K90" s="10">
        <v>212965115982</v>
      </c>
      <c r="L90" s="10">
        <v>0</v>
      </c>
      <c r="M90" s="10">
        <v>172233212570</v>
      </c>
      <c r="N90" s="10">
        <v>40731903412</v>
      </c>
      <c r="O90" s="10">
        <v>169006428041</v>
      </c>
      <c r="P90" s="28">
        <v>0.7935873782036893</v>
      </c>
      <c r="Q90" s="10">
        <v>96798533881</v>
      </c>
      <c r="R90" s="28">
        <v>0.45452765085330454</v>
      </c>
      <c r="S90" s="10">
        <f t="shared" si="2"/>
        <v>72207894160</v>
      </c>
      <c r="T90" s="10">
        <v>86470769926</v>
      </c>
      <c r="U90" s="28">
        <v>0.40603255386346271</v>
      </c>
    </row>
    <row r="91" spans="1:21" ht="62.4" x14ac:dyDescent="0.3">
      <c r="A91" s="29" t="s">
        <v>150</v>
      </c>
      <c r="B91" s="29" t="s">
        <v>152</v>
      </c>
      <c r="C91" s="29" t="s">
        <v>153</v>
      </c>
      <c r="D91" s="29" t="s">
        <v>137</v>
      </c>
      <c r="E91" s="29" t="s">
        <v>155</v>
      </c>
      <c r="F91" s="29" t="s">
        <v>196</v>
      </c>
      <c r="G91" s="29" t="s">
        <v>48</v>
      </c>
      <c r="H91" s="29"/>
      <c r="I91" s="29" t="s">
        <v>99</v>
      </c>
      <c r="J91" s="30" t="s">
        <v>197</v>
      </c>
      <c r="K91" s="17">
        <v>12534267906</v>
      </c>
      <c r="L91" s="17">
        <v>0</v>
      </c>
      <c r="M91" s="17">
        <v>7417673606</v>
      </c>
      <c r="N91" s="17">
        <v>5116594300</v>
      </c>
      <c r="O91" s="17">
        <v>7417673606</v>
      </c>
      <c r="P91" s="28">
        <v>0.59179153195291534</v>
      </c>
      <c r="Q91" s="17">
        <v>2982010532</v>
      </c>
      <c r="R91" s="28">
        <v>0.23790863210866495</v>
      </c>
      <c r="S91" s="17">
        <f t="shared" si="2"/>
        <v>4435663074</v>
      </c>
      <c r="T91" s="17">
        <v>2982010532</v>
      </c>
      <c r="U91" s="28">
        <v>0.23790863210866495</v>
      </c>
    </row>
    <row r="92" spans="1:21" ht="62.4" x14ac:dyDescent="0.3">
      <c r="A92" s="29" t="s">
        <v>150</v>
      </c>
      <c r="B92" s="29" t="s">
        <v>152</v>
      </c>
      <c r="C92" s="29" t="s">
        <v>153</v>
      </c>
      <c r="D92" s="29" t="s">
        <v>137</v>
      </c>
      <c r="E92" s="29" t="s">
        <v>155</v>
      </c>
      <c r="F92" s="29" t="s">
        <v>196</v>
      </c>
      <c r="G92" s="29" t="s">
        <v>48</v>
      </c>
      <c r="H92" s="29"/>
      <c r="I92" s="29" t="s">
        <v>137</v>
      </c>
      <c r="J92" s="30" t="s">
        <v>197</v>
      </c>
      <c r="K92" s="17">
        <v>16970698706</v>
      </c>
      <c r="L92" s="17">
        <v>0</v>
      </c>
      <c r="M92" s="17">
        <v>16696570071</v>
      </c>
      <c r="N92" s="17">
        <v>274128635</v>
      </c>
      <c r="O92" s="17">
        <v>16081703416</v>
      </c>
      <c r="P92" s="28">
        <v>0.9476158698353595</v>
      </c>
      <c r="Q92" s="17">
        <v>4513770530</v>
      </c>
      <c r="R92" s="28">
        <v>0.26597434838697326</v>
      </c>
      <c r="S92" s="17">
        <f t="shared" si="2"/>
        <v>11567932886</v>
      </c>
      <c r="T92" s="17">
        <v>4513770530</v>
      </c>
      <c r="U92" s="28">
        <v>0.26597434838697326</v>
      </c>
    </row>
    <row r="93" spans="1:21" ht="62.4" x14ac:dyDescent="0.3">
      <c r="A93" s="29" t="s">
        <v>150</v>
      </c>
      <c r="B93" s="29" t="s">
        <v>152</v>
      </c>
      <c r="C93" s="29" t="s">
        <v>153</v>
      </c>
      <c r="D93" s="29" t="s">
        <v>137</v>
      </c>
      <c r="E93" s="29" t="s">
        <v>155</v>
      </c>
      <c r="F93" s="29" t="s">
        <v>196</v>
      </c>
      <c r="G93" s="29" t="s">
        <v>59</v>
      </c>
      <c r="H93" s="29"/>
      <c r="I93" s="29" t="s">
        <v>99</v>
      </c>
      <c r="J93" s="30" t="s">
        <v>198</v>
      </c>
      <c r="K93" s="17">
        <v>175660321046</v>
      </c>
      <c r="L93" s="17">
        <v>0</v>
      </c>
      <c r="M93" s="17">
        <v>147549504873</v>
      </c>
      <c r="N93" s="17">
        <v>28110816173</v>
      </c>
      <c r="O93" s="17">
        <v>145507051019</v>
      </c>
      <c r="P93" s="28">
        <v>0.82834330571954384</v>
      </c>
      <c r="Q93" s="17">
        <v>89302752819</v>
      </c>
      <c r="R93" s="28">
        <v>0.50838318117165671</v>
      </c>
      <c r="S93" s="17">
        <f t="shared" si="2"/>
        <v>56204298200</v>
      </c>
      <c r="T93" s="17">
        <v>78974988864</v>
      </c>
      <c r="U93" s="28">
        <v>0.44958923218248531</v>
      </c>
    </row>
    <row r="94" spans="1:21" ht="62.4" x14ac:dyDescent="0.3">
      <c r="A94" s="29" t="s">
        <v>150</v>
      </c>
      <c r="B94" s="29" t="s">
        <v>152</v>
      </c>
      <c r="C94" s="29" t="s">
        <v>153</v>
      </c>
      <c r="D94" s="29" t="s">
        <v>137</v>
      </c>
      <c r="E94" s="29" t="s">
        <v>155</v>
      </c>
      <c r="F94" s="29" t="s">
        <v>196</v>
      </c>
      <c r="G94" s="29" t="s">
        <v>59</v>
      </c>
      <c r="H94" s="29"/>
      <c r="I94" s="29" t="s">
        <v>137</v>
      </c>
      <c r="J94" s="30" t="s">
        <v>198</v>
      </c>
      <c r="K94" s="17">
        <v>7799828324</v>
      </c>
      <c r="L94" s="17">
        <v>0</v>
      </c>
      <c r="M94" s="17">
        <v>569464020</v>
      </c>
      <c r="N94" s="17">
        <v>7230364304</v>
      </c>
      <c r="O94" s="17">
        <v>0</v>
      </c>
      <c r="P94" s="28">
        <v>0</v>
      </c>
      <c r="Q94" s="17">
        <v>0</v>
      </c>
      <c r="R94" s="28">
        <v>0</v>
      </c>
      <c r="S94" s="17">
        <f t="shared" si="2"/>
        <v>0</v>
      </c>
      <c r="T94" s="17">
        <v>0</v>
      </c>
      <c r="U94" s="28">
        <v>0</v>
      </c>
    </row>
    <row r="95" spans="1:21" s="11" customFormat="1" ht="78" x14ac:dyDescent="0.3">
      <c r="A95" s="8" t="s">
        <v>150</v>
      </c>
      <c r="B95" s="8" t="s">
        <v>152</v>
      </c>
      <c r="C95" s="8" t="s">
        <v>153</v>
      </c>
      <c r="D95" s="8" t="s">
        <v>199</v>
      </c>
      <c r="E95" s="8" t="s">
        <v>183</v>
      </c>
      <c r="F95" s="8" t="s">
        <v>183</v>
      </c>
      <c r="G95" s="8" t="s">
        <v>183</v>
      </c>
      <c r="H95" s="8" t="s">
        <v>183</v>
      </c>
      <c r="I95" s="8" t="s">
        <v>99</v>
      </c>
      <c r="J95" s="9" t="s">
        <v>200</v>
      </c>
      <c r="K95" s="10">
        <v>6000000000</v>
      </c>
      <c r="L95" s="10">
        <v>0</v>
      </c>
      <c r="M95" s="10">
        <v>5422982084.3999996</v>
      </c>
      <c r="N95" s="10">
        <v>577017915.60000002</v>
      </c>
      <c r="O95" s="10">
        <v>5320864973.3999996</v>
      </c>
      <c r="P95" s="28">
        <v>0.88681082889999996</v>
      </c>
      <c r="Q95" s="10">
        <v>4232360235.0999999</v>
      </c>
      <c r="R95" s="28">
        <v>0.70539337251666667</v>
      </c>
      <c r="S95" s="10">
        <f t="shared" si="2"/>
        <v>1088504738.2999997</v>
      </c>
      <c r="T95" s="10">
        <v>4232360235.0999999</v>
      </c>
      <c r="U95" s="28">
        <v>0.70539337251666667</v>
      </c>
    </row>
    <row r="96" spans="1:21" ht="124.8" x14ac:dyDescent="0.3">
      <c r="A96" s="29" t="s">
        <v>150</v>
      </c>
      <c r="B96" s="29" t="s">
        <v>152</v>
      </c>
      <c r="C96" s="29" t="s">
        <v>153</v>
      </c>
      <c r="D96" s="29" t="s">
        <v>199</v>
      </c>
      <c r="E96" s="29" t="s">
        <v>155</v>
      </c>
      <c r="F96" s="29" t="s">
        <v>201</v>
      </c>
      <c r="G96" s="29" t="s">
        <v>48</v>
      </c>
      <c r="H96" s="29" t="s">
        <v>183</v>
      </c>
      <c r="I96" s="29" t="s">
        <v>99</v>
      </c>
      <c r="J96" s="30" t="s">
        <v>202</v>
      </c>
      <c r="K96" s="17">
        <v>5709635287</v>
      </c>
      <c r="L96" s="17">
        <v>0</v>
      </c>
      <c r="M96" s="17">
        <v>5422982084.3999996</v>
      </c>
      <c r="N96" s="17">
        <v>286653202.60000002</v>
      </c>
      <c r="O96" s="17">
        <v>5320864973.3999996</v>
      </c>
      <c r="P96" s="28">
        <v>0.9319097816133417</v>
      </c>
      <c r="Q96" s="17">
        <v>4232360235.0999999</v>
      </c>
      <c r="R96" s="28">
        <v>0.74126630202395971</v>
      </c>
      <c r="S96" s="17">
        <f t="shared" si="2"/>
        <v>1088504738.2999997</v>
      </c>
      <c r="T96" s="17">
        <v>4232360235.0999999</v>
      </c>
      <c r="U96" s="28">
        <v>0.74126630202395971</v>
      </c>
    </row>
    <row r="97" spans="1:21" ht="93.6" x14ac:dyDescent="0.3">
      <c r="A97" s="29" t="s">
        <v>150</v>
      </c>
      <c r="B97" s="29" t="s">
        <v>152</v>
      </c>
      <c r="C97" s="29" t="s">
        <v>153</v>
      </c>
      <c r="D97" s="29" t="s">
        <v>199</v>
      </c>
      <c r="E97" s="29" t="s">
        <v>155</v>
      </c>
      <c r="F97" s="29" t="s">
        <v>160</v>
      </c>
      <c r="G97" s="29" t="s">
        <v>48</v>
      </c>
      <c r="H97" s="29" t="s">
        <v>183</v>
      </c>
      <c r="I97" s="29" t="s">
        <v>99</v>
      </c>
      <c r="J97" s="30" t="s">
        <v>203</v>
      </c>
      <c r="K97" s="17">
        <v>290364713</v>
      </c>
      <c r="L97" s="17">
        <v>0</v>
      </c>
      <c r="M97" s="17">
        <v>0</v>
      </c>
      <c r="N97" s="17">
        <v>290364713</v>
      </c>
      <c r="O97" s="17">
        <v>0</v>
      </c>
      <c r="P97" s="28">
        <v>0</v>
      </c>
      <c r="Q97" s="17">
        <v>0</v>
      </c>
      <c r="R97" s="28">
        <v>0</v>
      </c>
      <c r="S97" s="17">
        <f t="shared" si="2"/>
        <v>0</v>
      </c>
      <c r="T97" s="17">
        <v>0</v>
      </c>
      <c r="U97" s="28">
        <v>0</v>
      </c>
    </row>
    <row r="98" spans="1:21" s="11" customFormat="1" ht="62.4" x14ac:dyDescent="0.3">
      <c r="A98" s="8" t="s">
        <v>150</v>
      </c>
      <c r="B98" s="8" t="s">
        <v>152</v>
      </c>
      <c r="C98" s="8" t="s">
        <v>153</v>
      </c>
      <c r="D98" s="8" t="s">
        <v>204</v>
      </c>
      <c r="E98" s="8"/>
      <c r="F98" s="8"/>
      <c r="G98" s="8"/>
      <c r="H98" s="8"/>
      <c r="I98" s="8"/>
      <c r="J98" s="9" t="s">
        <v>205</v>
      </c>
      <c r="K98" s="10">
        <v>4896395410</v>
      </c>
      <c r="L98" s="10">
        <v>0</v>
      </c>
      <c r="M98" s="10">
        <v>4120141741.9899998</v>
      </c>
      <c r="N98" s="10">
        <v>776253668.00999999</v>
      </c>
      <c r="O98" s="10">
        <v>4120141741.9899998</v>
      </c>
      <c r="P98" s="28">
        <v>0.84146426033636035</v>
      </c>
      <c r="Q98" s="10">
        <v>2913171045.9899998</v>
      </c>
      <c r="R98" s="28">
        <v>0.59496237580003775</v>
      </c>
      <c r="S98" s="10">
        <f t="shared" si="2"/>
        <v>1206970696</v>
      </c>
      <c r="T98" s="10">
        <v>2884687917.9899998</v>
      </c>
      <c r="U98" s="28">
        <v>0.58914521325188474</v>
      </c>
    </row>
    <row r="99" spans="1:21" ht="124.8" x14ac:dyDescent="0.3">
      <c r="A99" s="29" t="s">
        <v>150</v>
      </c>
      <c r="B99" s="29" t="s">
        <v>152</v>
      </c>
      <c r="C99" s="29" t="s">
        <v>153</v>
      </c>
      <c r="D99" s="29" t="s">
        <v>204</v>
      </c>
      <c r="E99" s="29" t="s">
        <v>155</v>
      </c>
      <c r="F99" s="29" t="s">
        <v>201</v>
      </c>
      <c r="G99" s="29" t="s">
        <v>48</v>
      </c>
      <c r="H99" s="29" t="s">
        <v>183</v>
      </c>
      <c r="I99" s="29" t="s">
        <v>99</v>
      </c>
      <c r="J99" s="30" t="s">
        <v>206</v>
      </c>
      <c r="K99" s="17">
        <v>748300221</v>
      </c>
      <c r="L99" s="17">
        <v>0</v>
      </c>
      <c r="M99" s="17">
        <v>741802511</v>
      </c>
      <c r="N99" s="17">
        <v>6497710</v>
      </c>
      <c r="O99" s="17">
        <v>741802511</v>
      </c>
      <c r="P99" s="28">
        <v>0.99131670709475839</v>
      </c>
      <c r="Q99" s="17">
        <v>590646015</v>
      </c>
      <c r="R99" s="28">
        <v>0.78931690573428281</v>
      </c>
      <c r="S99" s="17">
        <f t="shared" si="2"/>
        <v>151156496</v>
      </c>
      <c r="T99" s="17">
        <v>562162887</v>
      </c>
      <c r="U99" s="28">
        <v>0.75125313507023539</v>
      </c>
    </row>
    <row r="100" spans="1:21" ht="109.2" x14ac:dyDescent="0.3">
      <c r="A100" s="29" t="s">
        <v>150</v>
      </c>
      <c r="B100" s="29" t="s">
        <v>152</v>
      </c>
      <c r="C100" s="29" t="s">
        <v>153</v>
      </c>
      <c r="D100" s="29" t="s">
        <v>204</v>
      </c>
      <c r="E100" s="29" t="s">
        <v>155</v>
      </c>
      <c r="F100" s="29" t="s">
        <v>207</v>
      </c>
      <c r="G100" s="29" t="s">
        <v>48</v>
      </c>
      <c r="H100" s="29" t="s">
        <v>183</v>
      </c>
      <c r="I100" s="29" t="s">
        <v>99</v>
      </c>
      <c r="J100" s="30" t="s">
        <v>208</v>
      </c>
      <c r="K100" s="17">
        <v>2290706254</v>
      </c>
      <c r="L100" s="17">
        <v>0</v>
      </c>
      <c r="M100" s="17">
        <v>2113979723</v>
      </c>
      <c r="N100" s="17">
        <v>176726531</v>
      </c>
      <c r="O100" s="17">
        <v>2113979723</v>
      </c>
      <c r="P100" s="28">
        <v>0.92285063582840332</v>
      </c>
      <c r="Q100" s="17">
        <v>1124382319</v>
      </c>
      <c r="R100" s="28">
        <v>0.49084526531353329</v>
      </c>
      <c r="S100" s="17">
        <f t="shared" si="2"/>
        <v>989597404</v>
      </c>
      <c r="T100" s="17">
        <v>1124382319</v>
      </c>
      <c r="U100" s="28">
        <v>0.49084526531353329</v>
      </c>
    </row>
    <row r="101" spans="1:21" ht="124.8" x14ac:dyDescent="0.3">
      <c r="A101" s="29" t="s">
        <v>150</v>
      </c>
      <c r="B101" s="29" t="s">
        <v>152</v>
      </c>
      <c r="C101" s="29" t="s">
        <v>153</v>
      </c>
      <c r="D101" s="29" t="s">
        <v>204</v>
      </c>
      <c r="E101" s="29" t="s">
        <v>155</v>
      </c>
      <c r="F101" s="29" t="s">
        <v>201</v>
      </c>
      <c r="G101" s="29" t="s">
        <v>48</v>
      </c>
      <c r="H101" s="29" t="s">
        <v>183</v>
      </c>
      <c r="I101" s="29" t="s">
        <v>137</v>
      </c>
      <c r="J101" s="30" t="s">
        <v>206</v>
      </c>
      <c r="K101" s="17">
        <v>1166323935</v>
      </c>
      <c r="L101" s="17">
        <v>0</v>
      </c>
      <c r="M101" s="17">
        <v>573294507.99000001</v>
      </c>
      <c r="N101" s="17">
        <v>593029427.00999999</v>
      </c>
      <c r="O101" s="17">
        <v>573294507.99000001</v>
      </c>
      <c r="P101" s="28">
        <v>0.49153969217822835</v>
      </c>
      <c r="Q101" s="17">
        <v>507077711.99000001</v>
      </c>
      <c r="R101" s="28">
        <v>0.43476575998588252</v>
      </c>
      <c r="S101" s="17">
        <f t="shared" si="2"/>
        <v>66216796</v>
      </c>
      <c r="T101" s="17">
        <v>507077711.99000001</v>
      </c>
      <c r="U101" s="28">
        <v>0.43476575998588252</v>
      </c>
    </row>
    <row r="102" spans="1:21" ht="109.2" x14ac:dyDescent="0.3">
      <c r="A102" s="29" t="s">
        <v>150</v>
      </c>
      <c r="B102" s="29" t="s">
        <v>152</v>
      </c>
      <c r="C102" s="29" t="s">
        <v>153</v>
      </c>
      <c r="D102" s="29" t="s">
        <v>204</v>
      </c>
      <c r="E102" s="29" t="s">
        <v>155</v>
      </c>
      <c r="F102" s="29" t="s">
        <v>207</v>
      </c>
      <c r="G102" s="29" t="s">
        <v>59</v>
      </c>
      <c r="H102" s="29" t="s">
        <v>183</v>
      </c>
      <c r="I102" s="29" t="s">
        <v>99</v>
      </c>
      <c r="J102" s="30" t="s">
        <v>209</v>
      </c>
      <c r="K102" s="17">
        <v>691065000</v>
      </c>
      <c r="L102" s="17">
        <v>0</v>
      </c>
      <c r="M102" s="17">
        <v>691065000</v>
      </c>
      <c r="N102" s="17">
        <v>0</v>
      </c>
      <c r="O102" s="17">
        <v>691065000</v>
      </c>
      <c r="P102" s="28">
        <v>1</v>
      </c>
      <c r="Q102" s="17">
        <v>691065000</v>
      </c>
      <c r="R102" s="28">
        <v>1</v>
      </c>
      <c r="S102" s="17">
        <f t="shared" si="2"/>
        <v>0</v>
      </c>
      <c r="T102" s="17">
        <v>691065000</v>
      </c>
      <c r="U102" s="28">
        <v>1</v>
      </c>
    </row>
    <row r="103" spans="1:21" s="11" customFormat="1" ht="31.2" x14ac:dyDescent="0.3">
      <c r="A103" s="8" t="s">
        <v>150</v>
      </c>
      <c r="B103" s="8" t="s">
        <v>152</v>
      </c>
      <c r="C103" s="8" t="s">
        <v>153</v>
      </c>
      <c r="D103" s="8" t="s">
        <v>210</v>
      </c>
      <c r="E103" s="8" t="s">
        <v>183</v>
      </c>
      <c r="F103" s="8" t="s">
        <v>183</v>
      </c>
      <c r="G103" s="8" t="s">
        <v>183</v>
      </c>
      <c r="H103" s="8" t="s">
        <v>183</v>
      </c>
      <c r="I103" s="8" t="s">
        <v>99</v>
      </c>
      <c r="J103" s="9" t="s">
        <v>211</v>
      </c>
      <c r="K103" s="10">
        <v>180391882637</v>
      </c>
      <c r="L103" s="10">
        <v>0</v>
      </c>
      <c r="M103" s="10">
        <v>180391342703</v>
      </c>
      <c r="N103" s="10">
        <v>539934</v>
      </c>
      <c r="O103" s="10">
        <v>180246496950</v>
      </c>
      <c r="P103" s="28">
        <v>0.99919405637950709</v>
      </c>
      <c r="Q103" s="10">
        <v>180246215120</v>
      </c>
      <c r="R103" s="28">
        <v>0.99919249405865385</v>
      </c>
      <c r="S103" s="10">
        <f t="shared" si="2"/>
        <v>281830</v>
      </c>
      <c r="T103" s="10">
        <v>180246215120</v>
      </c>
      <c r="U103" s="28">
        <v>0.99919249405865385</v>
      </c>
    </row>
    <row r="104" spans="1:21" ht="78" x14ac:dyDescent="0.3">
      <c r="A104" s="29" t="s">
        <v>150</v>
      </c>
      <c r="B104" s="29" t="s">
        <v>152</v>
      </c>
      <c r="C104" s="29" t="s">
        <v>153</v>
      </c>
      <c r="D104" s="29" t="s">
        <v>210</v>
      </c>
      <c r="E104" s="29" t="s">
        <v>155</v>
      </c>
      <c r="F104" s="29" t="s">
        <v>212</v>
      </c>
      <c r="G104" s="29" t="s">
        <v>59</v>
      </c>
      <c r="H104" s="29" t="s">
        <v>183</v>
      </c>
      <c r="I104" s="29" t="s">
        <v>99</v>
      </c>
      <c r="J104" s="30" t="s">
        <v>213</v>
      </c>
      <c r="K104" s="17">
        <v>180391882637</v>
      </c>
      <c r="L104" s="17">
        <v>0</v>
      </c>
      <c r="M104" s="17">
        <v>180391342703</v>
      </c>
      <c r="N104" s="17">
        <v>539934</v>
      </c>
      <c r="O104" s="17">
        <v>180246496950</v>
      </c>
      <c r="P104" s="28">
        <v>0.99919405637950709</v>
      </c>
      <c r="Q104" s="17">
        <v>180246215120</v>
      </c>
      <c r="R104" s="28">
        <v>0.99919249405865385</v>
      </c>
      <c r="S104" s="17">
        <f t="shared" si="2"/>
        <v>281830</v>
      </c>
      <c r="T104" s="17">
        <v>180246215120</v>
      </c>
      <c r="U104" s="28">
        <v>0.99919249405865385</v>
      </c>
    </row>
    <row r="105" spans="1:21" s="11" customFormat="1" ht="62.4" x14ac:dyDescent="0.3">
      <c r="A105" s="8" t="s">
        <v>150</v>
      </c>
      <c r="B105" s="8" t="s">
        <v>152</v>
      </c>
      <c r="C105" s="8" t="s">
        <v>153</v>
      </c>
      <c r="D105" s="8" t="s">
        <v>214</v>
      </c>
      <c r="E105" s="8" t="s">
        <v>183</v>
      </c>
      <c r="F105" s="8" t="s">
        <v>183</v>
      </c>
      <c r="G105" s="8" t="s">
        <v>183</v>
      </c>
      <c r="H105" s="8" t="s">
        <v>183</v>
      </c>
      <c r="I105" s="8" t="s">
        <v>99</v>
      </c>
      <c r="J105" s="9" t="s">
        <v>215</v>
      </c>
      <c r="K105" s="10">
        <v>17935569507</v>
      </c>
      <c r="L105" s="10">
        <v>0</v>
      </c>
      <c r="M105" s="10">
        <v>17610702047.23</v>
      </c>
      <c r="N105" s="10">
        <v>324867459.76999998</v>
      </c>
      <c r="O105" s="10">
        <v>17172811917.23</v>
      </c>
      <c r="P105" s="28">
        <v>0.95747235182733914</v>
      </c>
      <c r="Q105" s="10">
        <v>13645715539.65</v>
      </c>
      <c r="R105" s="28">
        <v>0.76081863663845573</v>
      </c>
      <c r="S105" s="10">
        <f t="shared" si="2"/>
        <v>3527096377.5799999</v>
      </c>
      <c r="T105" s="10">
        <v>13321099539.65</v>
      </c>
      <c r="U105" s="28">
        <v>0.74271962953007775</v>
      </c>
    </row>
    <row r="106" spans="1:21" ht="93.6" x14ac:dyDescent="0.3">
      <c r="A106" s="29" t="s">
        <v>150</v>
      </c>
      <c r="B106" s="29" t="s">
        <v>152</v>
      </c>
      <c r="C106" s="29" t="s">
        <v>153</v>
      </c>
      <c r="D106" s="29" t="s">
        <v>214</v>
      </c>
      <c r="E106" s="29" t="s">
        <v>155</v>
      </c>
      <c r="F106" s="29" t="s">
        <v>216</v>
      </c>
      <c r="G106" s="29" t="s">
        <v>48</v>
      </c>
      <c r="H106" s="29" t="s">
        <v>183</v>
      </c>
      <c r="I106" s="29" t="s">
        <v>99</v>
      </c>
      <c r="J106" s="30" t="s">
        <v>217</v>
      </c>
      <c r="K106" s="17">
        <v>15116793198</v>
      </c>
      <c r="L106" s="17">
        <v>0</v>
      </c>
      <c r="M106" s="17">
        <v>14887616653.23</v>
      </c>
      <c r="N106" s="17">
        <v>229176544.77000001</v>
      </c>
      <c r="O106" s="17">
        <v>14449726523.23</v>
      </c>
      <c r="P106" s="28">
        <v>0.95587247466888314</v>
      </c>
      <c r="Q106" s="17">
        <v>12134922709.65</v>
      </c>
      <c r="R106" s="28">
        <v>0.80274450743002079</v>
      </c>
      <c r="S106" s="17">
        <f t="shared" si="2"/>
        <v>2314803813.5799999</v>
      </c>
      <c r="T106" s="17">
        <v>11810306709.65</v>
      </c>
      <c r="U106" s="28">
        <v>0.78127064086664499</v>
      </c>
    </row>
    <row r="107" spans="1:21" ht="78" x14ac:dyDescent="0.3">
      <c r="A107" s="29" t="s">
        <v>150</v>
      </c>
      <c r="B107" s="29" t="s">
        <v>152</v>
      </c>
      <c r="C107" s="29" t="s">
        <v>153</v>
      </c>
      <c r="D107" s="29" t="s">
        <v>214</v>
      </c>
      <c r="E107" s="29" t="s">
        <v>155</v>
      </c>
      <c r="F107" s="29" t="s">
        <v>218</v>
      </c>
      <c r="G107" s="29" t="s">
        <v>48</v>
      </c>
      <c r="H107" s="29" t="s">
        <v>183</v>
      </c>
      <c r="I107" s="29" t="s">
        <v>99</v>
      </c>
      <c r="J107" s="30" t="s">
        <v>219</v>
      </c>
      <c r="K107" s="17">
        <v>1641362810</v>
      </c>
      <c r="L107" s="17">
        <v>0</v>
      </c>
      <c r="M107" s="17">
        <v>1625942819</v>
      </c>
      <c r="N107" s="17">
        <v>15419991</v>
      </c>
      <c r="O107" s="17">
        <v>1625942819</v>
      </c>
      <c r="P107" s="28">
        <v>0.99060537322641051</v>
      </c>
      <c r="Q107" s="17">
        <v>1444992924</v>
      </c>
      <c r="R107" s="28">
        <v>0.88036168188799158</v>
      </c>
      <c r="S107" s="17">
        <f t="shared" si="2"/>
        <v>180949895</v>
      </c>
      <c r="T107" s="17">
        <v>1444992924</v>
      </c>
      <c r="U107" s="28">
        <v>0.88036168188799158</v>
      </c>
    </row>
    <row r="108" spans="1:21" ht="109.2" x14ac:dyDescent="0.3">
      <c r="A108" s="29" t="s">
        <v>150</v>
      </c>
      <c r="B108" s="29" t="s">
        <v>152</v>
      </c>
      <c r="C108" s="29" t="s">
        <v>153</v>
      </c>
      <c r="D108" s="29" t="s">
        <v>214</v>
      </c>
      <c r="E108" s="29" t="s">
        <v>155</v>
      </c>
      <c r="F108" s="29" t="s">
        <v>220</v>
      </c>
      <c r="G108" s="29" t="s">
        <v>48</v>
      </c>
      <c r="H108" s="29" t="s">
        <v>183</v>
      </c>
      <c r="I108" s="29" t="s">
        <v>99</v>
      </c>
      <c r="J108" s="30" t="s">
        <v>221</v>
      </c>
      <c r="K108" s="17">
        <v>1177413499</v>
      </c>
      <c r="L108" s="17">
        <v>0</v>
      </c>
      <c r="M108" s="17">
        <v>1097142575</v>
      </c>
      <c r="N108" s="17">
        <v>80270924</v>
      </c>
      <c r="O108" s="17">
        <v>1097142575</v>
      </c>
      <c r="P108" s="28">
        <v>0.9318243556166329</v>
      </c>
      <c r="Q108" s="17">
        <v>65799906</v>
      </c>
      <c r="R108" s="28">
        <v>5.5885129613245585E-2</v>
      </c>
      <c r="S108" s="17">
        <f t="shared" si="2"/>
        <v>1031342669</v>
      </c>
      <c r="T108" s="17">
        <v>65799906</v>
      </c>
      <c r="U108" s="28">
        <v>5.5885129613245585E-2</v>
      </c>
    </row>
    <row r="109" spans="1:21" ht="15.6" x14ac:dyDescent="0.3">
      <c r="A109" s="8" t="s">
        <v>150</v>
      </c>
      <c r="B109" s="8" t="s">
        <v>222</v>
      </c>
      <c r="C109" s="29"/>
      <c r="D109" s="29"/>
      <c r="E109" s="29"/>
      <c r="F109" s="29"/>
      <c r="G109" s="29"/>
      <c r="H109" s="29"/>
      <c r="I109" s="29"/>
      <c r="J109" s="30"/>
      <c r="K109" s="10">
        <f>+K110+K115+K120+K130+K137+K150</f>
        <v>341495549700</v>
      </c>
      <c r="L109" s="10">
        <f t="shared" ref="L109:T109" si="3">+L110+L115+L120+L130+L137+L150</f>
        <v>0</v>
      </c>
      <c r="M109" s="10">
        <f t="shared" si="3"/>
        <v>331465007853.04004</v>
      </c>
      <c r="N109" s="10">
        <f t="shared" si="3"/>
        <v>10030541846.960001</v>
      </c>
      <c r="O109" s="10">
        <f t="shared" si="3"/>
        <v>320948677528.0401</v>
      </c>
      <c r="P109" s="28">
        <f>+O109/K109</f>
        <v>0.93983267954733207</v>
      </c>
      <c r="Q109" s="10">
        <f t="shared" si="3"/>
        <v>281220083155.77002</v>
      </c>
      <c r="R109" s="28">
        <f>+Q109/K109</f>
        <v>0.82349560163468805</v>
      </c>
      <c r="S109" s="10">
        <f t="shared" si="2"/>
        <v>39728594372.270081</v>
      </c>
      <c r="T109" s="10">
        <f t="shared" si="3"/>
        <v>253922475768.19</v>
      </c>
      <c r="U109" s="28">
        <f>+T109/K109</f>
        <v>0.74356013128504317</v>
      </c>
    </row>
    <row r="110" spans="1:21" s="11" customFormat="1" ht="46.8" x14ac:dyDescent="0.3">
      <c r="A110" s="8" t="s">
        <v>150</v>
      </c>
      <c r="B110" s="8" t="s">
        <v>222</v>
      </c>
      <c r="C110" s="8" t="s">
        <v>153</v>
      </c>
      <c r="D110" s="8" t="s">
        <v>169</v>
      </c>
      <c r="E110" s="8"/>
      <c r="F110" s="8"/>
      <c r="G110" s="8"/>
      <c r="H110" s="8"/>
      <c r="I110" s="8" t="s">
        <v>99</v>
      </c>
      <c r="J110" s="9" t="s">
        <v>223</v>
      </c>
      <c r="K110" s="10">
        <v>40947529248</v>
      </c>
      <c r="L110" s="10">
        <v>0</v>
      </c>
      <c r="M110" s="10">
        <v>40947529248</v>
      </c>
      <c r="N110" s="10">
        <v>0</v>
      </c>
      <c r="O110" s="10">
        <v>40723013519</v>
      </c>
      <c r="P110" s="28">
        <v>0.99451698959318857</v>
      </c>
      <c r="Q110" s="10">
        <v>39123618118</v>
      </c>
      <c r="R110" s="28">
        <v>0.95545735814843857</v>
      </c>
      <c r="S110" s="10">
        <f t="shared" si="2"/>
        <v>1599395401</v>
      </c>
      <c r="T110" s="10">
        <v>37041098118</v>
      </c>
      <c r="U110" s="28">
        <v>0.904599100318347</v>
      </c>
    </row>
    <row r="111" spans="1:21" ht="93.6" x14ac:dyDescent="0.3">
      <c r="A111" s="29" t="s">
        <v>150</v>
      </c>
      <c r="B111" s="29" t="s">
        <v>222</v>
      </c>
      <c r="C111" s="29" t="s">
        <v>153</v>
      </c>
      <c r="D111" s="29" t="s">
        <v>169</v>
      </c>
      <c r="E111" s="29" t="s">
        <v>155</v>
      </c>
      <c r="F111" s="29" t="s">
        <v>224</v>
      </c>
      <c r="G111" s="29" t="s">
        <v>48</v>
      </c>
      <c r="H111" s="29"/>
      <c r="I111" s="29" t="s">
        <v>99</v>
      </c>
      <c r="J111" s="30" t="s">
        <v>225</v>
      </c>
      <c r="K111" s="17">
        <v>2811559678</v>
      </c>
      <c r="L111" s="17">
        <v>0</v>
      </c>
      <c r="M111" s="17">
        <v>2811559678</v>
      </c>
      <c r="N111" s="17">
        <v>0</v>
      </c>
      <c r="O111" s="17">
        <v>2811559678</v>
      </c>
      <c r="P111" s="28">
        <v>1</v>
      </c>
      <c r="Q111" s="17">
        <v>2277354938</v>
      </c>
      <c r="R111" s="28">
        <v>0.80999701191475115</v>
      </c>
      <c r="S111" s="17">
        <f t="shared" si="2"/>
        <v>534204740</v>
      </c>
      <c r="T111" s="17">
        <v>2277354938</v>
      </c>
      <c r="U111" s="28">
        <v>0.80999701191475115</v>
      </c>
    </row>
    <row r="112" spans="1:21" ht="93.6" x14ac:dyDescent="0.3">
      <c r="A112" s="29" t="s">
        <v>150</v>
      </c>
      <c r="B112" s="29" t="s">
        <v>222</v>
      </c>
      <c r="C112" s="29" t="s">
        <v>153</v>
      </c>
      <c r="D112" s="29" t="s">
        <v>169</v>
      </c>
      <c r="E112" s="29" t="s">
        <v>155</v>
      </c>
      <c r="F112" s="29" t="s">
        <v>226</v>
      </c>
      <c r="G112" s="29" t="s">
        <v>48</v>
      </c>
      <c r="H112" s="29"/>
      <c r="I112" s="29" t="s">
        <v>99</v>
      </c>
      <c r="J112" s="30" t="s">
        <v>227</v>
      </c>
      <c r="K112" s="17">
        <v>3177788982</v>
      </c>
      <c r="L112" s="17">
        <v>0</v>
      </c>
      <c r="M112" s="17">
        <v>3177788982</v>
      </c>
      <c r="N112" s="17">
        <v>0</v>
      </c>
      <c r="O112" s="17">
        <v>3177788982</v>
      </c>
      <c r="P112" s="28">
        <v>1</v>
      </c>
      <c r="Q112" s="17">
        <v>2765278321</v>
      </c>
      <c r="R112" s="28">
        <v>0.87018941051888887</v>
      </c>
      <c r="S112" s="17">
        <f t="shared" si="2"/>
        <v>412510661</v>
      </c>
      <c r="T112" s="17">
        <v>2765278321</v>
      </c>
      <c r="U112" s="28">
        <v>0.87018941051888887</v>
      </c>
    </row>
    <row r="113" spans="1:21" ht="109.2" x14ac:dyDescent="0.3">
      <c r="A113" s="29" t="s">
        <v>150</v>
      </c>
      <c r="B113" s="29" t="s">
        <v>222</v>
      </c>
      <c r="C113" s="29" t="s">
        <v>153</v>
      </c>
      <c r="D113" s="29" t="s">
        <v>169</v>
      </c>
      <c r="E113" s="29" t="s">
        <v>155</v>
      </c>
      <c r="F113" s="29" t="s">
        <v>228</v>
      </c>
      <c r="G113" s="29" t="s">
        <v>59</v>
      </c>
      <c r="H113" s="29"/>
      <c r="I113" s="29" t="s">
        <v>99</v>
      </c>
      <c r="J113" s="30" t="s">
        <v>229</v>
      </c>
      <c r="K113" s="17">
        <v>4169685070</v>
      </c>
      <c r="L113" s="17">
        <v>0</v>
      </c>
      <c r="M113" s="17">
        <v>4169685070</v>
      </c>
      <c r="N113" s="17">
        <v>0</v>
      </c>
      <c r="O113" s="17">
        <v>3945169341</v>
      </c>
      <c r="P113" s="28">
        <v>0.94615523109518673</v>
      </c>
      <c r="Q113" s="17">
        <v>3945169341</v>
      </c>
      <c r="R113" s="28">
        <v>0.94615523109518673</v>
      </c>
      <c r="S113" s="17">
        <f t="shared" si="2"/>
        <v>0</v>
      </c>
      <c r="T113" s="17">
        <v>3945169341</v>
      </c>
      <c r="U113" s="28">
        <v>0.94615523109518673</v>
      </c>
    </row>
    <row r="114" spans="1:21" ht="93.6" x14ac:dyDescent="0.3">
      <c r="A114" s="29" t="s">
        <v>150</v>
      </c>
      <c r="B114" s="29" t="s">
        <v>222</v>
      </c>
      <c r="C114" s="29" t="s">
        <v>153</v>
      </c>
      <c r="D114" s="29" t="s">
        <v>169</v>
      </c>
      <c r="E114" s="29" t="s">
        <v>155</v>
      </c>
      <c r="F114" s="29" t="s">
        <v>226</v>
      </c>
      <c r="G114" s="29" t="s">
        <v>59</v>
      </c>
      <c r="H114" s="29" t="s">
        <v>183</v>
      </c>
      <c r="I114" s="29" t="s">
        <v>99</v>
      </c>
      <c r="J114" s="30" t="s">
        <v>230</v>
      </c>
      <c r="K114" s="17">
        <v>30788495518</v>
      </c>
      <c r="L114" s="17">
        <v>0</v>
      </c>
      <c r="M114" s="17">
        <v>30788495518</v>
      </c>
      <c r="N114" s="17">
        <v>0</v>
      </c>
      <c r="O114" s="17">
        <v>30788495518</v>
      </c>
      <c r="P114" s="28">
        <v>1</v>
      </c>
      <c r="Q114" s="17">
        <v>30135815518</v>
      </c>
      <c r="R114" s="28">
        <v>0.97880117267768341</v>
      </c>
      <c r="S114" s="17">
        <f t="shared" si="2"/>
        <v>652680000</v>
      </c>
      <c r="T114" s="17">
        <v>28053295518</v>
      </c>
      <c r="U114" s="28">
        <v>0.91116162209352158</v>
      </c>
    </row>
    <row r="115" spans="1:21" s="11" customFormat="1" ht="46.8" x14ac:dyDescent="0.3">
      <c r="A115" s="8" t="s">
        <v>150</v>
      </c>
      <c r="B115" s="8" t="s">
        <v>222</v>
      </c>
      <c r="C115" s="8" t="s">
        <v>153</v>
      </c>
      <c r="D115" s="8" t="s">
        <v>231</v>
      </c>
      <c r="E115" s="8"/>
      <c r="F115" s="8"/>
      <c r="G115" s="8"/>
      <c r="H115" s="8"/>
      <c r="I115" s="8" t="s">
        <v>99</v>
      </c>
      <c r="J115" s="9" t="s">
        <v>232</v>
      </c>
      <c r="K115" s="10">
        <v>29996438068</v>
      </c>
      <c r="L115" s="10">
        <v>0</v>
      </c>
      <c r="M115" s="10">
        <v>29993966068</v>
      </c>
      <c r="N115" s="10">
        <v>2472000</v>
      </c>
      <c r="O115" s="10">
        <v>27478922895</v>
      </c>
      <c r="P115" s="28">
        <v>0.91607286280814559</v>
      </c>
      <c r="Q115" s="10">
        <v>27262415361</v>
      </c>
      <c r="R115" s="28">
        <v>0.90885508803404769</v>
      </c>
      <c r="S115" s="10">
        <f t="shared" si="2"/>
        <v>216507534</v>
      </c>
      <c r="T115" s="10">
        <v>26544799192</v>
      </c>
      <c r="U115" s="28">
        <v>0.88493170861902481</v>
      </c>
    </row>
    <row r="116" spans="1:21" ht="93.6" x14ac:dyDescent="0.3">
      <c r="A116" s="29" t="s">
        <v>150</v>
      </c>
      <c r="B116" s="29" t="s">
        <v>222</v>
      </c>
      <c r="C116" s="29" t="s">
        <v>153</v>
      </c>
      <c r="D116" s="29" t="s">
        <v>231</v>
      </c>
      <c r="E116" s="29" t="s">
        <v>155</v>
      </c>
      <c r="F116" s="29" t="s">
        <v>233</v>
      </c>
      <c r="G116" s="29" t="s">
        <v>48</v>
      </c>
      <c r="H116" s="29"/>
      <c r="I116" s="29" t="s">
        <v>99</v>
      </c>
      <c r="J116" s="30" t="s">
        <v>234</v>
      </c>
      <c r="K116" s="17">
        <v>1057899749</v>
      </c>
      <c r="L116" s="17">
        <v>0</v>
      </c>
      <c r="M116" s="17">
        <v>1055427749</v>
      </c>
      <c r="N116" s="17">
        <v>2472000</v>
      </c>
      <c r="O116" s="17">
        <v>1055427749</v>
      </c>
      <c r="P116" s="28">
        <v>0.99766329465307402</v>
      </c>
      <c r="Q116" s="17">
        <v>838920215</v>
      </c>
      <c r="R116" s="28">
        <v>0.79300540130858843</v>
      </c>
      <c r="S116" s="17">
        <f t="shared" si="2"/>
        <v>216507534</v>
      </c>
      <c r="T116" s="17">
        <v>838920215</v>
      </c>
      <c r="U116" s="28">
        <v>0.79300540130858843</v>
      </c>
    </row>
    <row r="117" spans="1:21" ht="93.6" x14ac:dyDescent="0.3">
      <c r="A117" s="29" t="s">
        <v>150</v>
      </c>
      <c r="B117" s="29" t="s">
        <v>222</v>
      </c>
      <c r="C117" s="29" t="s">
        <v>153</v>
      </c>
      <c r="D117" s="29" t="s">
        <v>231</v>
      </c>
      <c r="E117" s="29" t="s">
        <v>155</v>
      </c>
      <c r="F117" s="29" t="s">
        <v>233</v>
      </c>
      <c r="G117" s="29" t="s">
        <v>59</v>
      </c>
      <c r="H117" s="29"/>
      <c r="I117" s="29" t="s">
        <v>99</v>
      </c>
      <c r="J117" s="30" t="s">
        <v>235</v>
      </c>
      <c r="K117" s="17">
        <v>20392537066</v>
      </c>
      <c r="L117" s="17">
        <v>0</v>
      </c>
      <c r="M117" s="17">
        <v>20392537066</v>
      </c>
      <c r="N117" s="17">
        <v>0</v>
      </c>
      <c r="O117" s="17">
        <v>20392537066</v>
      </c>
      <c r="P117" s="28">
        <v>1</v>
      </c>
      <c r="Q117" s="17">
        <v>20392537066</v>
      </c>
      <c r="R117" s="28">
        <v>1</v>
      </c>
      <c r="S117" s="17">
        <f t="shared" si="2"/>
        <v>0</v>
      </c>
      <c r="T117" s="17">
        <v>19674920897</v>
      </c>
      <c r="U117" s="28">
        <v>0.96480986320253082</v>
      </c>
    </row>
    <row r="118" spans="1:21" ht="109.2" x14ac:dyDescent="0.3">
      <c r="A118" s="29" t="s">
        <v>150</v>
      </c>
      <c r="B118" s="29" t="s">
        <v>222</v>
      </c>
      <c r="C118" s="29" t="s">
        <v>153</v>
      </c>
      <c r="D118" s="29" t="s">
        <v>231</v>
      </c>
      <c r="E118" s="29" t="s">
        <v>155</v>
      </c>
      <c r="F118" s="29" t="s">
        <v>236</v>
      </c>
      <c r="G118" s="29" t="s">
        <v>59</v>
      </c>
      <c r="H118" s="29" t="s">
        <v>183</v>
      </c>
      <c r="I118" s="29" t="s">
        <v>99</v>
      </c>
      <c r="J118" s="30" t="s">
        <v>237</v>
      </c>
      <c r="K118" s="17">
        <v>2689231360</v>
      </c>
      <c r="L118" s="17">
        <v>0</v>
      </c>
      <c r="M118" s="17">
        <v>2689231360</v>
      </c>
      <c r="N118" s="17">
        <v>0</v>
      </c>
      <c r="O118" s="17">
        <v>2689231360</v>
      </c>
      <c r="P118" s="28">
        <v>1</v>
      </c>
      <c r="Q118" s="17">
        <v>2689231360</v>
      </c>
      <c r="R118" s="28">
        <v>1</v>
      </c>
      <c r="S118" s="17">
        <f t="shared" si="2"/>
        <v>0</v>
      </c>
      <c r="T118" s="17">
        <v>2689231360</v>
      </c>
      <c r="U118" s="28">
        <v>1</v>
      </c>
    </row>
    <row r="119" spans="1:21" ht="109.2" x14ac:dyDescent="0.3">
      <c r="A119" s="29" t="s">
        <v>150</v>
      </c>
      <c r="B119" s="29" t="s">
        <v>222</v>
      </c>
      <c r="C119" s="29" t="s">
        <v>153</v>
      </c>
      <c r="D119" s="29" t="s">
        <v>231</v>
      </c>
      <c r="E119" s="29" t="s">
        <v>155</v>
      </c>
      <c r="F119" s="29" t="s">
        <v>238</v>
      </c>
      <c r="G119" s="29" t="s">
        <v>59</v>
      </c>
      <c r="H119" s="29" t="s">
        <v>183</v>
      </c>
      <c r="I119" s="29" t="s">
        <v>99</v>
      </c>
      <c r="J119" s="30" t="s">
        <v>239</v>
      </c>
      <c r="K119" s="17">
        <v>3341726720</v>
      </c>
      <c r="L119" s="17">
        <v>0</v>
      </c>
      <c r="M119" s="17">
        <v>3341726720</v>
      </c>
      <c r="N119" s="17">
        <v>0</v>
      </c>
      <c r="O119" s="17">
        <v>3341726720</v>
      </c>
      <c r="P119" s="28">
        <v>1</v>
      </c>
      <c r="Q119" s="17">
        <v>3341726720</v>
      </c>
      <c r="R119" s="28">
        <v>1</v>
      </c>
      <c r="S119" s="17">
        <f t="shared" si="2"/>
        <v>0</v>
      </c>
      <c r="T119" s="17">
        <v>3341726720</v>
      </c>
      <c r="U119" s="28">
        <v>1</v>
      </c>
    </row>
    <row r="120" spans="1:21" s="11" customFormat="1" ht="62.4" x14ac:dyDescent="0.3">
      <c r="A120" s="8" t="s">
        <v>150</v>
      </c>
      <c r="B120" s="8" t="s">
        <v>222</v>
      </c>
      <c r="C120" s="8" t="s">
        <v>153</v>
      </c>
      <c r="D120" s="8" t="s">
        <v>175</v>
      </c>
      <c r="E120" s="8"/>
      <c r="F120" s="8"/>
      <c r="G120" s="8"/>
      <c r="H120" s="8"/>
      <c r="I120" s="8" t="s">
        <v>99</v>
      </c>
      <c r="J120" s="9" t="s">
        <v>240</v>
      </c>
      <c r="K120" s="10">
        <v>71547750586</v>
      </c>
      <c r="L120" s="10">
        <v>0</v>
      </c>
      <c r="M120" s="10">
        <v>70547890336.380005</v>
      </c>
      <c r="N120" s="10">
        <v>999860249.62</v>
      </c>
      <c r="O120" s="10">
        <v>65136334353.379997</v>
      </c>
      <c r="P120" s="28">
        <v>0.9103896882835818</v>
      </c>
      <c r="Q120" s="10">
        <v>48234018894.800003</v>
      </c>
      <c r="R120" s="28">
        <v>0.67415143732328775</v>
      </c>
      <c r="S120" s="10">
        <f t="shared" si="2"/>
        <v>16902315458.579994</v>
      </c>
      <c r="T120" s="10">
        <v>48083965329.220001</v>
      </c>
      <c r="U120" s="28">
        <v>0.67205418668506345</v>
      </c>
    </row>
    <row r="121" spans="1:21" ht="93.6" x14ac:dyDescent="0.3">
      <c r="A121" s="29" t="s">
        <v>150</v>
      </c>
      <c r="B121" s="29" t="s">
        <v>222</v>
      </c>
      <c r="C121" s="29" t="s">
        <v>153</v>
      </c>
      <c r="D121" s="29" t="s">
        <v>175</v>
      </c>
      <c r="E121" s="29" t="s">
        <v>155</v>
      </c>
      <c r="F121" s="29" t="s">
        <v>241</v>
      </c>
      <c r="G121" s="29" t="s">
        <v>48</v>
      </c>
      <c r="H121" s="29"/>
      <c r="I121" s="29" t="s">
        <v>99</v>
      </c>
      <c r="J121" s="30" t="s">
        <v>242</v>
      </c>
      <c r="K121" s="17">
        <v>405058555</v>
      </c>
      <c r="L121" s="17">
        <v>0</v>
      </c>
      <c r="M121" s="17">
        <v>391276882</v>
      </c>
      <c r="N121" s="17">
        <v>13781673</v>
      </c>
      <c r="O121" s="17">
        <v>391276882</v>
      </c>
      <c r="P121" s="28">
        <v>0.96597609696207998</v>
      </c>
      <c r="Q121" s="17">
        <v>322978160</v>
      </c>
      <c r="R121" s="28">
        <v>0.79736165552656946</v>
      </c>
      <c r="S121" s="17">
        <f t="shared" si="2"/>
        <v>68298722</v>
      </c>
      <c r="T121" s="17">
        <v>300673799</v>
      </c>
      <c r="U121" s="28">
        <v>0.74229712047434726</v>
      </c>
    </row>
    <row r="122" spans="1:21" ht="109.2" x14ac:dyDescent="0.3">
      <c r="A122" s="29" t="s">
        <v>150</v>
      </c>
      <c r="B122" s="29" t="s">
        <v>222</v>
      </c>
      <c r="C122" s="29" t="s">
        <v>153</v>
      </c>
      <c r="D122" s="29" t="s">
        <v>175</v>
      </c>
      <c r="E122" s="29" t="s">
        <v>155</v>
      </c>
      <c r="F122" s="29" t="s">
        <v>243</v>
      </c>
      <c r="G122" s="29" t="s">
        <v>48</v>
      </c>
      <c r="H122" s="29"/>
      <c r="I122" s="29" t="s">
        <v>99</v>
      </c>
      <c r="J122" s="30" t="s">
        <v>244</v>
      </c>
      <c r="K122" s="17">
        <v>19041150314</v>
      </c>
      <c r="L122" s="17">
        <v>0</v>
      </c>
      <c r="M122" s="17">
        <v>18734567548.380001</v>
      </c>
      <c r="N122" s="17">
        <v>306582765.62</v>
      </c>
      <c r="O122" s="17">
        <v>14086653361.379999</v>
      </c>
      <c r="P122" s="28">
        <v>0.73980054403660644</v>
      </c>
      <c r="Q122" s="17">
        <v>4900551081.3999996</v>
      </c>
      <c r="R122" s="28">
        <v>0.25736633557253474</v>
      </c>
      <c r="S122" s="17">
        <f t="shared" si="2"/>
        <v>9186102279.9799995</v>
      </c>
      <c r="T122" s="17">
        <v>4823137893.8199997</v>
      </c>
      <c r="U122" s="28">
        <v>0.25330076252135825</v>
      </c>
    </row>
    <row r="123" spans="1:21" ht="109.2" x14ac:dyDescent="0.3">
      <c r="A123" s="29" t="s">
        <v>150</v>
      </c>
      <c r="B123" s="29" t="s">
        <v>222</v>
      </c>
      <c r="C123" s="29" t="s">
        <v>153</v>
      </c>
      <c r="D123" s="29" t="s">
        <v>175</v>
      </c>
      <c r="E123" s="29" t="s">
        <v>155</v>
      </c>
      <c r="F123" s="29" t="s">
        <v>245</v>
      </c>
      <c r="G123" s="29" t="s">
        <v>48</v>
      </c>
      <c r="H123" s="29"/>
      <c r="I123" s="29" t="s">
        <v>99</v>
      </c>
      <c r="J123" s="30" t="s">
        <v>246</v>
      </c>
      <c r="K123" s="17">
        <v>1747223434</v>
      </c>
      <c r="L123" s="17">
        <v>0</v>
      </c>
      <c r="M123" s="17">
        <v>1684981706</v>
      </c>
      <c r="N123" s="17">
        <v>62241728</v>
      </c>
      <c r="O123" s="17">
        <v>1684981706</v>
      </c>
      <c r="P123" s="28">
        <v>0.9643767781562389</v>
      </c>
      <c r="Q123" s="17">
        <v>1386081104.5999999</v>
      </c>
      <c r="R123" s="28">
        <v>0.79330501046839774</v>
      </c>
      <c r="S123" s="17">
        <f t="shared" si="2"/>
        <v>298900601.4000001</v>
      </c>
      <c r="T123" s="17">
        <v>1386081104.5999999</v>
      </c>
      <c r="U123" s="28">
        <v>0.79330501046839774</v>
      </c>
    </row>
    <row r="124" spans="1:21" ht="109.2" x14ac:dyDescent="0.3">
      <c r="A124" s="29" t="s">
        <v>150</v>
      </c>
      <c r="B124" s="29" t="s">
        <v>222</v>
      </c>
      <c r="C124" s="29" t="s">
        <v>153</v>
      </c>
      <c r="D124" s="29" t="s">
        <v>175</v>
      </c>
      <c r="E124" s="29" t="s">
        <v>155</v>
      </c>
      <c r="F124" s="29" t="s">
        <v>247</v>
      </c>
      <c r="G124" s="29" t="s">
        <v>48</v>
      </c>
      <c r="H124" s="29"/>
      <c r="I124" s="29" t="s">
        <v>99</v>
      </c>
      <c r="J124" s="30" t="s">
        <v>248</v>
      </c>
      <c r="K124" s="17">
        <v>2445110308</v>
      </c>
      <c r="L124" s="17">
        <v>0</v>
      </c>
      <c r="M124" s="17">
        <v>2336758912.8699999</v>
      </c>
      <c r="N124" s="17">
        <v>108351395.13</v>
      </c>
      <c r="O124" s="17">
        <v>1573117116.8699999</v>
      </c>
      <c r="P124" s="28">
        <v>0.6433726575537384</v>
      </c>
      <c r="Q124" s="17">
        <v>1379852140.6700001</v>
      </c>
      <c r="R124" s="28">
        <v>0.56433124352523079</v>
      </c>
      <c r="S124" s="17">
        <f t="shared" si="2"/>
        <v>193264976.19999981</v>
      </c>
      <c r="T124" s="17">
        <v>1369922116.6700001</v>
      </c>
      <c r="U124" s="28">
        <v>0.56027006723902784</v>
      </c>
    </row>
    <row r="125" spans="1:21" ht="124.8" x14ac:dyDescent="0.3">
      <c r="A125" s="29" t="s">
        <v>150</v>
      </c>
      <c r="B125" s="29" t="s">
        <v>222</v>
      </c>
      <c r="C125" s="29" t="s">
        <v>153</v>
      </c>
      <c r="D125" s="29" t="s">
        <v>175</v>
      </c>
      <c r="E125" s="29" t="s">
        <v>155</v>
      </c>
      <c r="F125" s="29" t="s">
        <v>249</v>
      </c>
      <c r="G125" s="29" t="s">
        <v>48</v>
      </c>
      <c r="H125" s="29"/>
      <c r="I125" s="29" t="s">
        <v>99</v>
      </c>
      <c r="J125" s="30" t="s">
        <v>250</v>
      </c>
      <c r="K125" s="17">
        <v>2125594147</v>
      </c>
      <c r="L125" s="17">
        <v>0</v>
      </c>
      <c r="M125" s="17">
        <v>2006264649.1400001</v>
      </c>
      <c r="N125" s="17">
        <v>119329497.86</v>
      </c>
      <c r="O125" s="17">
        <v>2006264649.1400001</v>
      </c>
      <c r="P125" s="28">
        <v>0.94386063866970182</v>
      </c>
      <c r="Q125" s="17">
        <v>1736193525.1400001</v>
      </c>
      <c r="R125" s="28">
        <v>0.81680386991581233</v>
      </c>
      <c r="S125" s="17">
        <f t="shared" si="2"/>
        <v>270071124</v>
      </c>
      <c r="T125" s="17">
        <v>1724498164.1400001</v>
      </c>
      <c r="U125" s="28">
        <v>0.81130170901811394</v>
      </c>
    </row>
    <row r="126" spans="1:21" ht="109.2" x14ac:dyDescent="0.3">
      <c r="A126" s="29" t="s">
        <v>150</v>
      </c>
      <c r="B126" s="29" t="s">
        <v>222</v>
      </c>
      <c r="C126" s="29" t="s">
        <v>153</v>
      </c>
      <c r="D126" s="29" t="s">
        <v>175</v>
      </c>
      <c r="E126" s="29" t="s">
        <v>155</v>
      </c>
      <c r="F126" s="29" t="s">
        <v>251</v>
      </c>
      <c r="G126" s="29" t="s">
        <v>48</v>
      </c>
      <c r="H126" s="29" t="s">
        <v>183</v>
      </c>
      <c r="I126" s="29" t="s">
        <v>99</v>
      </c>
      <c r="J126" s="30" t="s">
        <v>252</v>
      </c>
      <c r="K126" s="17">
        <v>1568523649</v>
      </c>
      <c r="L126" s="17">
        <v>0</v>
      </c>
      <c r="M126" s="17">
        <v>1501651749.99</v>
      </c>
      <c r="N126" s="17">
        <v>66871899.009999998</v>
      </c>
      <c r="O126" s="17">
        <v>1501651749.99</v>
      </c>
      <c r="P126" s="28">
        <v>0.95736634315164226</v>
      </c>
      <c r="Q126" s="17">
        <v>1266928808.99</v>
      </c>
      <c r="R126" s="28">
        <v>0.80772056564000205</v>
      </c>
      <c r="S126" s="17">
        <f t="shared" si="2"/>
        <v>234722941</v>
      </c>
      <c r="T126" s="17">
        <v>1238218176.99</v>
      </c>
      <c r="U126" s="28">
        <v>0.78941632647962712</v>
      </c>
    </row>
    <row r="127" spans="1:21" ht="109.2" x14ac:dyDescent="0.3">
      <c r="A127" s="29" t="s">
        <v>150</v>
      </c>
      <c r="B127" s="29" t="s">
        <v>222</v>
      </c>
      <c r="C127" s="29" t="s">
        <v>153</v>
      </c>
      <c r="D127" s="29" t="s">
        <v>175</v>
      </c>
      <c r="E127" s="29" t="s">
        <v>155</v>
      </c>
      <c r="F127" s="29" t="s">
        <v>243</v>
      </c>
      <c r="G127" s="29" t="s">
        <v>59</v>
      </c>
      <c r="H127" s="29"/>
      <c r="I127" s="29" t="s">
        <v>99</v>
      </c>
      <c r="J127" s="30" t="s">
        <v>253</v>
      </c>
      <c r="K127" s="17">
        <v>19467346326</v>
      </c>
      <c r="L127" s="17">
        <v>0</v>
      </c>
      <c r="M127" s="17">
        <v>19467346325</v>
      </c>
      <c r="N127" s="17">
        <v>1</v>
      </c>
      <c r="O127" s="17">
        <v>19467346325</v>
      </c>
      <c r="P127" s="28">
        <v>0.99999999994863198</v>
      </c>
      <c r="Q127" s="17">
        <v>16659364197</v>
      </c>
      <c r="R127" s="28">
        <v>0.85575937870639596</v>
      </c>
      <c r="S127" s="17">
        <f t="shared" si="2"/>
        <v>2807982128</v>
      </c>
      <c r="T127" s="17">
        <v>16659364197</v>
      </c>
      <c r="U127" s="28">
        <v>0.85575937870639596</v>
      </c>
    </row>
    <row r="128" spans="1:21" ht="109.2" x14ac:dyDescent="0.3">
      <c r="A128" s="29" t="s">
        <v>150</v>
      </c>
      <c r="B128" s="29" t="s">
        <v>222</v>
      </c>
      <c r="C128" s="29" t="s">
        <v>153</v>
      </c>
      <c r="D128" s="29" t="s">
        <v>175</v>
      </c>
      <c r="E128" s="29" t="s">
        <v>155</v>
      </c>
      <c r="F128" s="29" t="s">
        <v>247</v>
      </c>
      <c r="G128" s="29" t="s">
        <v>59</v>
      </c>
      <c r="H128" s="29"/>
      <c r="I128" s="29" t="s">
        <v>99</v>
      </c>
      <c r="J128" s="30" t="s">
        <v>254</v>
      </c>
      <c r="K128" s="17">
        <v>10804262197</v>
      </c>
      <c r="L128" s="17">
        <v>0</v>
      </c>
      <c r="M128" s="17">
        <v>10481560908</v>
      </c>
      <c r="N128" s="17">
        <v>322701289</v>
      </c>
      <c r="O128" s="17">
        <v>10481560908</v>
      </c>
      <c r="P128" s="28">
        <v>0.97013203834597761</v>
      </c>
      <c r="Q128" s="17">
        <v>9432391577</v>
      </c>
      <c r="R128" s="28">
        <v>0.87302505298502242</v>
      </c>
      <c r="S128" s="17">
        <f t="shared" si="2"/>
        <v>1049169331</v>
      </c>
      <c r="T128" s="17">
        <v>9432391577</v>
      </c>
      <c r="U128" s="28">
        <v>0.87302505298502242</v>
      </c>
    </row>
    <row r="129" spans="1:21" ht="109.2" x14ac:dyDescent="0.3">
      <c r="A129" s="29" t="s">
        <v>150</v>
      </c>
      <c r="B129" s="29" t="s">
        <v>222</v>
      </c>
      <c r="C129" s="29" t="s">
        <v>153</v>
      </c>
      <c r="D129" s="29" t="s">
        <v>175</v>
      </c>
      <c r="E129" s="29" t="s">
        <v>155</v>
      </c>
      <c r="F129" s="29" t="s">
        <v>251</v>
      </c>
      <c r="G129" s="29" t="s">
        <v>59</v>
      </c>
      <c r="H129" s="29"/>
      <c r="I129" s="29" t="s">
        <v>99</v>
      </c>
      <c r="J129" s="30" t="s">
        <v>255</v>
      </c>
      <c r="K129" s="17">
        <v>13943481656</v>
      </c>
      <c r="L129" s="17">
        <v>0</v>
      </c>
      <c r="M129" s="17">
        <v>13943481655</v>
      </c>
      <c r="N129" s="17">
        <v>1</v>
      </c>
      <c r="O129" s="17">
        <v>13943481655</v>
      </c>
      <c r="P129" s="28">
        <v>0.99999999992828192</v>
      </c>
      <c r="Q129" s="17">
        <v>11149678300</v>
      </c>
      <c r="R129" s="28">
        <v>0.79963373388899595</v>
      </c>
      <c r="S129" s="17">
        <f t="shared" si="2"/>
        <v>2793803355</v>
      </c>
      <c r="T129" s="17">
        <v>11149678300</v>
      </c>
      <c r="U129" s="28">
        <v>0.79963373388899595</v>
      </c>
    </row>
    <row r="130" spans="1:21" s="11" customFormat="1" ht="31.2" x14ac:dyDescent="0.3">
      <c r="A130" s="8" t="s">
        <v>150</v>
      </c>
      <c r="B130" s="8" t="s">
        <v>222</v>
      </c>
      <c r="C130" s="8" t="s">
        <v>153</v>
      </c>
      <c r="D130" s="8" t="s">
        <v>256</v>
      </c>
      <c r="E130" s="8"/>
      <c r="F130" s="8"/>
      <c r="G130" s="8"/>
      <c r="H130" s="8"/>
      <c r="I130" s="8" t="s">
        <v>99</v>
      </c>
      <c r="J130" s="9" t="s">
        <v>257</v>
      </c>
      <c r="K130" s="10">
        <v>148886903483</v>
      </c>
      <c r="L130" s="10">
        <v>0</v>
      </c>
      <c r="M130" s="10">
        <v>142657881957.92001</v>
      </c>
      <c r="N130" s="10">
        <v>6229021525.0799999</v>
      </c>
      <c r="O130" s="10">
        <v>142657881957.92001</v>
      </c>
      <c r="P130" s="28">
        <v>0.95816273037210942</v>
      </c>
      <c r="Q130" s="10">
        <v>130612936058.23</v>
      </c>
      <c r="R130" s="28">
        <v>0.87726276121488056</v>
      </c>
      <c r="S130" s="10">
        <f t="shared" si="2"/>
        <v>12044945899.690018</v>
      </c>
      <c r="T130" s="10">
        <v>110300566528.23</v>
      </c>
      <c r="U130" s="28">
        <v>0.74083457945529896</v>
      </c>
    </row>
    <row r="131" spans="1:21" ht="124.8" x14ac:dyDescent="0.3">
      <c r="A131" s="29" t="s">
        <v>150</v>
      </c>
      <c r="B131" s="29" t="s">
        <v>222</v>
      </c>
      <c r="C131" s="29" t="s">
        <v>153</v>
      </c>
      <c r="D131" s="29" t="s">
        <v>256</v>
      </c>
      <c r="E131" s="29" t="s">
        <v>155</v>
      </c>
      <c r="F131" s="29" t="s">
        <v>258</v>
      </c>
      <c r="G131" s="29" t="s">
        <v>48</v>
      </c>
      <c r="H131" s="29"/>
      <c r="I131" s="29" t="s">
        <v>99</v>
      </c>
      <c r="J131" s="30" t="s">
        <v>259</v>
      </c>
      <c r="K131" s="17">
        <v>1069826193</v>
      </c>
      <c r="L131" s="17">
        <v>0</v>
      </c>
      <c r="M131" s="17">
        <v>1069826193</v>
      </c>
      <c r="N131" s="17">
        <v>0</v>
      </c>
      <c r="O131" s="17">
        <v>1069826193</v>
      </c>
      <c r="P131" s="28">
        <v>1</v>
      </c>
      <c r="Q131" s="17">
        <v>713217462</v>
      </c>
      <c r="R131" s="28">
        <v>0.66666666666666663</v>
      </c>
      <c r="S131" s="17">
        <f t="shared" si="2"/>
        <v>356608731</v>
      </c>
      <c r="T131" s="17">
        <v>713217462</v>
      </c>
      <c r="U131" s="28">
        <v>0.66666666666666663</v>
      </c>
    </row>
    <row r="132" spans="1:21" ht="62.4" x14ac:dyDescent="0.3">
      <c r="A132" s="29" t="s">
        <v>150</v>
      </c>
      <c r="B132" s="29" t="s">
        <v>222</v>
      </c>
      <c r="C132" s="29" t="s">
        <v>153</v>
      </c>
      <c r="D132" s="29" t="s">
        <v>256</v>
      </c>
      <c r="E132" s="29" t="s">
        <v>155</v>
      </c>
      <c r="F132" s="29" t="s">
        <v>260</v>
      </c>
      <c r="G132" s="29" t="s">
        <v>48</v>
      </c>
      <c r="H132" s="29"/>
      <c r="I132" s="29" t="s">
        <v>99</v>
      </c>
      <c r="J132" s="30" t="s">
        <v>261</v>
      </c>
      <c r="K132" s="17">
        <v>5172361779</v>
      </c>
      <c r="L132" s="17">
        <v>0</v>
      </c>
      <c r="M132" s="17">
        <v>4321087478.9200001</v>
      </c>
      <c r="N132" s="17">
        <v>851274300.08000004</v>
      </c>
      <c r="O132" s="17">
        <v>4321087478.9200001</v>
      </c>
      <c r="P132" s="28">
        <v>0.83541864694457213</v>
      </c>
      <c r="Q132" s="17">
        <v>3582920895.23</v>
      </c>
      <c r="R132" s="28">
        <v>0.69270500562756554</v>
      </c>
      <c r="S132" s="17">
        <f t="shared" si="2"/>
        <v>738166583.69000006</v>
      </c>
      <c r="T132" s="17">
        <v>3570797821.23</v>
      </c>
      <c r="U132" s="28">
        <v>0.69036118775132571</v>
      </c>
    </row>
    <row r="133" spans="1:21" ht="93.6" x14ac:dyDescent="0.3">
      <c r="A133" s="29" t="s">
        <v>150</v>
      </c>
      <c r="B133" s="29" t="s">
        <v>222</v>
      </c>
      <c r="C133" s="29" t="s">
        <v>153</v>
      </c>
      <c r="D133" s="29" t="s">
        <v>256</v>
      </c>
      <c r="E133" s="29" t="s">
        <v>155</v>
      </c>
      <c r="F133" s="29" t="s">
        <v>262</v>
      </c>
      <c r="G133" s="29" t="s">
        <v>48</v>
      </c>
      <c r="H133" s="29"/>
      <c r="I133" s="29" t="s">
        <v>99</v>
      </c>
      <c r="J133" s="30" t="s">
        <v>263</v>
      </c>
      <c r="K133" s="17">
        <v>4938904030</v>
      </c>
      <c r="L133" s="17">
        <v>0</v>
      </c>
      <c r="M133" s="17">
        <v>1754860402</v>
      </c>
      <c r="N133" s="17">
        <v>3184043628</v>
      </c>
      <c r="O133" s="17">
        <v>1754860402</v>
      </c>
      <c r="P133" s="28">
        <v>0.35531372777049081</v>
      </c>
      <c r="Q133" s="17">
        <v>1169906934</v>
      </c>
      <c r="R133" s="28">
        <v>0.23687581837867783</v>
      </c>
      <c r="S133" s="17">
        <f t="shared" si="2"/>
        <v>584953468</v>
      </c>
      <c r="T133" s="17">
        <v>1169906934</v>
      </c>
      <c r="U133" s="28">
        <v>0.23687581837867783</v>
      </c>
    </row>
    <row r="134" spans="1:21" ht="109.2" x14ac:dyDescent="0.3">
      <c r="A134" s="29" t="s">
        <v>150</v>
      </c>
      <c r="B134" s="29" t="s">
        <v>222</v>
      </c>
      <c r="C134" s="29" t="s">
        <v>153</v>
      </c>
      <c r="D134" s="29" t="s">
        <v>256</v>
      </c>
      <c r="E134" s="29" t="s">
        <v>155</v>
      </c>
      <c r="F134" s="29" t="s">
        <v>258</v>
      </c>
      <c r="G134" s="29" t="s">
        <v>59</v>
      </c>
      <c r="H134" s="29"/>
      <c r="I134" s="29" t="s">
        <v>99</v>
      </c>
      <c r="J134" s="30" t="s">
        <v>264</v>
      </c>
      <c r="K134" s="17">
        <v>24074223635</v>
      </c>
      <c r="L134" s="17">
        <v>0</v>
      </c>
      <c r="M134" s="17">
        <v>24074223635</v>
      </c>
      <c r="N134" s="17">
        <v>0</v>
      </c>
      <c r="O134" s="17">
        <v>24074223635</v>
      </c>
      <c r="P134" s="28">
        <v>1</v>
      </c>
      <c r="Q134" s="17">
        <v>22352827900</v>
      </c>
      <c r="R134" s="28">
        <v>0.92849631368808205</v>
      </c>
      <c r="S134" s="17">
        <f t="shared" si="2"/>
        <v>1721395735</v>
      </c>
      <c r="T134" s="17">
        <v>16538884403</v>
      </c>
      <c r="U134" s="28">
        <v>0.68699554568211108</v>
      </c>
    </row>
    <row r="135" spans="1:21" ht="78" x14ac:dyDescent="0.3">
      <c r="A135" s="29" t="s">
        <v>150</v>
      </c>
      <c r="B135" s="29" t="s">
        <v>222</v>
      </c>
      <c r="C135" s="29" t="s">
        <v>153</v>
      </c>
      <c r="D135" s="29" t="s">
        <v>256</v>
      </c>
      <c r="E135" s="29" t="s">
        <v>155</v>
      </c>
      <c r="F135" s="29" t="s">
        <v>262</v>
      </c>
      <c r="G135" s="29" t="s">
        <v>59</v>
      </c>
      <c r="H135" s="29"/>
      <c r="I135" s="29" t="s">
        <v>99</v>
      </c>
      <c r="J135" s="30" t="s">
        <v>265</v>
      </c>
      <c r="K135" s="17">
        <v>107487587846</v>
      </c>
      <c r="L135" s="17">
        <v>0</v>
      </c>
      <c r="M135" s="17">
        <v>105293884249</v>
      </c>
      <c r="N135" s="17">
        <v>2193703597</v>
      </c>
      <c r="O135" s="17">
        <v>105293884249</v>
      </c>
      <c r="P135" s="28">
        <v>0.9795910984611268</v>
      </c>
      <c r="Q135" s="17">
        <v>96650062867</v>
      </c>
      <c r="R135" s="28">
        <v>0.8991741726074719</v>
      </c>
      <c r="S135" s="17">
        <f t="shared" si="2"/>
        <v>8643821382</v>
      </c>
      <c r="T135" s="17">
        <v>82163759908</v>
      </c>
      <c r="U135" s="28">
        <v>0.76440230499653561</v>
      </c>
    </row>
    <row r="136" spans="1:21" ht="78" x14ac:dyDescent="0.3">
      <c r="A136" s="29" t="s">
        <v>150</v>
      </c>
      <c r="B136" s="29" t="s">
        <v>222</v>
      </c>
      <c r="C136" s="29" t="s">
        <v>153</v>
      </c>
      <c r="D136" s="29" t="s">
        <v>256</v>
      </c>
      <c r="E136" s="29" t="s">
        <v>155</v>
      </c>
      <c r="F136" s="29" t="s">
        <v>266</v>
      </c>
      <c r="G136" s="29" t="s">
        <v>59</v>
      </c>
      <c r="H136" s="29" t="s">
        <v>183</v>
      </c>
      <c r="I136" s="29" t="s">
        <v>99</v>
      </c>
      <c r="J136" s="30" t="s">
        <v>267</v>
      </c>
      <c r="K136" s="17">
        <v>6144000000</v>
      </c>
      <c r="L136" s="17">
        <v>0</v>
      </c>
      <c r="M136" s="17">
        <v>6144000000</v>
      </c>
      <c r="N136" s="17">
        <v>0</v>
      </c>
      <c r="O136" s="17">
        <v>6144000000</v>
      </c>
      <c r="P136" s="28">
        <v>1</v>
      </c>
      <c r="Q136" s="17">
        <v>6144000000</v>
      </c>
      <c r="R136" s="28">
        <v>1</v>
      </c>
      <c r="S136" s="17">
        <f t="shared" si="2"/>
        <v>0</v>
      </c>
      <c r="T136" s="17">
        <v>6144000000</v>
      </c>
      <c r="U136" s="28">
        <v>1</v>
      </c>
    </row>
    <row r="137" spans="1:21" s="11" customFormat="1" ht="93.6" x14ac:dyDescent="0.3">
      <c r="A137" s="8" t="s">
        <v>150</v>
      </c>
      <c r="B137" s="8" t="s">
        <v>222</v>
      </c>
      <c r="C137" s="8" t="s">
        <v>153</v>
      </c>
      <c r="D137" s="8" t="s">
        <v>268</v>
      </c>
      <c r="E137" s="8"/>
      <c r="F137" s="8"/>
      <c r="G137" s="8"/>
      <c r="H137" s="8"/>
      <c r="I137" s="8" t="s">
        <v>99</v>
      </c>
      <c r="J137" s="9" t="s">
        <v>269</v>
      </c>
      <c r="K137" s="10">
        <v>38204449595</v>
      </c>
      <c r="L137" s="10">
        <v>0</v>
      </c>
      <c r="M137" s="10">
        <v>36488717691.339996</v>
      </c>
      <c r="N137" s="10">
        <v>1715731903.6600001</v>
      </c>
      <c r="O137" s="10">
        <v>34123502251.34</v>
      </c>
      <c r="P137" s="28">
        <v>0.89318136010539217</v>
      </c>
      <c r="Q137" s="10">
        <v>28487309296.34</v>
      </c>
      <c r="R137" s="28">
        <v>0.7456542261000999</v>
      </c>
      <c r="S137" s="10">
        <f t="shared" ref="S137:S167" si="4">+O137-Q137</f>
        <v>5636192955</v>
      </c>
      <c r="T137" s="10">
        <v>24452261173.34</v>
      </c>
      <c r="U137" s="28">
        <v>0.64003699654241808</v>
      </c>
    </row>
    <row r="138" spans="1:21" ht="109.2" x14ac:dyDescent="0.3">
      <c r="A138" s="29" t="s">
        <v>150</v>
      </c>
      <c r="B138" s="29" t="s">
        <v>222</v>
      </c>
      <c r="C138" s="29" t="s">
        <v>153</v>
      </c>
      <c r="D138" s="29" t="s">
        <v>268</v>
      </c>
      <c r="E138" s="29" t="s">
        <v>155</v>
      </c>
      <c r="F138" s="29" t="s">
        <v>270</v>
      </c>
      <c r="G138" s="29" t="s">
        <v>48</v>
      </c>
      <c r="H138" s="29"/>
      <c r="I138" s="29" t="s">
        <v>99</v>
      </c>
      <c r="J138" s="30" t="s">
        <v>271</v>
      </c>
      <c r="K138" s="17">
        <v>1664511044</v>
      </c>
      <c r="L138" s="17">
        <v>0</v>
      </c>
      <c r="M138" s="17">
        <v>1634786587.3399999</v>
      </c>
      <c r="N138" s="17">
        <v>29724456.66</v>
      </c>
      <c r="O138" s="17">
        <v>1634786587.3399999</v>
      </c>
      <c r="P138" s="28">
        <v>0.98214222923473726</v>
      </c>
      <c r="Q138" s="17">
        <v>1262222431.3399999</v>
      </c>
      <c r="R138" s="28">
        <v>0.75831424242565726</v>
      </c>
      <c r="S138" s="17">
        <f t="shared" si="4"/>
        <v>372564156</v>
      </c>
      <c r="T138" s="17">
        <v>1262222431.3399999</v>
      </c>
      <c r="U138" s="28">
        <v>0.75831424242565726</v>
      </c>
    </row>
    <row r="139" spans="1:21" ht="124.8" x14ac:dyDescent="0.3">
      <c r="A139" s="29" t="s">
        <v>150</v>
      </c>
      <c r="B139" s="29" t="s">
        <v>222</v>
      </c>
      <c r="C139" s="29" t="s">
        <v>153</v>
      </c>
      <c r="D139" s="29" t="s">
        <v>268</v>
      </c>
      <c r="E139" s="29" t="s">
        <v>155</v>
      </c>
      <c r="F139" s="29" t="s">
        <v>272</v>
      </c>
      <c r="G139" s="29" t="s">
        <v>48</v>
      </c>
      <c r="H139" s="29"/>
      <c r="I139" s="29" t="s">
        <v>99</v>
      </c>
      <c r="J139" s="30" t="s">
        <v>273</v>
      </c>
      <c r="K139" s="17">
        <v>450000000</v>
      </c>
      <c r="L139" s="17">
        <v>0</v>
      </c>
      <c r="M139" s="17">
        <v>0</v>
      </c>
      <c r="N139" s="17">
        <v>450000000</v>
      </c>
      <c r="O139" s="17">
        <v>0</v>
      </c>
      <c r="P139" s="28">
        <v>0</v>
      </c>
      <c r="Q139" s="17">
        <v>0</v>
      </c>
      <c r="R139" s="28">
        <v>0</v>
      </c>
      <c r="S139" s="17">
        <f t="shared" si="4"/>
        <v>0</v>
      </c>
      <c r="T139" s="17">
        <v>0</v>
      </c>
      <c r="U139" s="28">
        <v>0</v>
      </c>
    </row>
    <row r="140" spans="1:21" ht="109.2" x14ac:dyDescent="0.3">
      <c r="A140" s="29" t="s">
        <v>150</v>
      </c>
      <c r="B140" s="29" t="s">
        <v>222</v>
      </c>
      <c r="C140" s="29" t="s">
        <v>153</v>
      </c>
      <c r="D140" s="29" t="s">
        <v>268</v>
      </c>
      <c r="E140" s="29" t="s">
        <v>155</v>
      </c>
      <c r="F140" s="29" t="s">
        <v>274</v>
      </c>
      <c r="G140" s="29" t="s">
        <v>48</v>
      </c>
      <c r="H140" s="29"/>
      <c r="I140" s="29" t="s">
        <v>99</v>
      </c>
      <c r="J140" s="30" t="s">
        <v>275</v>
      </c>
      <c r="K140" s="17">
        <v>4295000000</v>
      </c>
      <c r="L140" s="17">
        <v>0</v>
      </c>
      <c r="M140" s="17">
        <v>4265215440</v>
      </c>
      <c r="N140" s="17">
        <v>29784560</v>
      </c>
      <c r="O140" s="17">
        <v>1900000000</v>
      </c>
      <c r="P140" s="28">
        <v>0.44237485448195574</v>
      </c>
      <c r="Q140" s="17">
        <v>1900000000</v>
      </c>
      <c r="R140" s="28">
        <v>0.44237485448195574</v>
      </c>
      <c r="S140" s="17">
        <f t="shared" si="4"/>
        <v>0</v>
      </c>
      <c r="T140" s="17">
        <v>1900000000</v>
      </c>
      <c r="U140" s="28">
        <v>0.44237485448195574</v>
      </c>
    </row>
    <row r="141" spans="1:21" ht="109.2" x14ac:dyDescent="0.3">
      <c r="A141" s="29" t="s">
        <v>150</v>
      </c>
      <c r="B141" s="29" t="s">
        <v>222</v>
      </c>
      <c r="C141" s="29" t="s">
        <v>153</v>
      </c>
      <c r="D141" s="29" t="s">
        <v>268</v>
      </c>
      <c r="E141" s="29" t="s">
        <v>155</v>
      </c>
      <c r="F141" s="29" t="s">
        <v>276</v>
      </c>
      <c r="G141" s="29" t="s">
        <v>48</v>
      </c>
      <c r="H141" s="29"/>
      <c r="I141" s="29" t="s">
        <v>99</v>
      </c>
      <c r="J141" s="30" t="s">
        <v>277</v>
      </c>
      <c r="K141" s="17">
        <v>2492269360</v>
      </c>
      <c r="L141" s="17">
        <v>0</v>
      </c>
      <c r="M141" s="17">
        <v>2492269360</v>
      </c>
      <c r="N141" s="17">
        <v>0</v>
      </c>
      <c r="O141" s="17">
        <v>2492269360</v>
      </c>
      <c r="P141" s="28">
        <v>1</v>
      </c>
      <c r="Q141" s="17">
        <v>1744588552</v>
      </c>
      <c r="R141" s="28">
        <v>0.7</v>
      </c>
      <c r="S141" s="17">
        <f t="shared" si="4"/>
        <v>747680808</v>
      </c>
      <c r="T141" s="17">
        <v>1744588552</v>
      </c>
      <c r="U141" s="28">
        <v>0.7</v>
      </c>
    </row>
    <row r="142" spans="1:21" ht="109.2" x14ac:dyDescent="0.3">
      <c r="A142" s="29" t="s">
        <v>150</v>
      </c>
      <c r="B142" s="29" t="s">
        <v>222</v>
      </c>
      <c r="C142" s="29" t="s">
        <v>153</v>
      </c>
      <c r="D142" s="29" t="s">
        <v>268</v>
      </c>
      <c r="E142" s="29" t="s">
        <v>155</v>
      </c>
      <c r="F142" s="29" t="s">
        <v>278</v>
      </c>
      <c r="G142" s="29" t="s">
        <v>48</v>
      </c>
      <c r="H142" s="29"/>
      <c r="I142" s="29" t="s">
        <v>99</v>
      </c>
      <c r="J142" s="30" t="s">
        <v>279</v>
      </c>
      <c r="K142" s="17">
        <v>7223109540</v>
      </c>
      <c r="L142" s="17">
        <v>0</v>
      </c>
      <c r="M142" s="17">
        <v>6742283515</v>
      </c>
      <c r="N142" s="17">
        <v>480826025</v>
      </c>
      <c r="O142" s="17">
        <v>6742283515</v>
      </c>
      <c r="P142" s="28">
        <v>0.93343226731682649</v>
      </c>
      <c r="Q142" s="17">
        <v>4395218563</v>
      </c>
      <c r="R142" s="28">
        <v>0.60849396491362084</v>
      </c>
      <c r="S142" s="17">
        <f t="shared" si="4"/>
        <v>2347064952</v>
      </c>
      <c r="T142" s="17">
        <v>2130811687</v>
      </c>
      <c r="U142" s="28">
        <v>0.29499922093110054</v>
      </c>
    </row>
    <row r="143" spans="1:21" ht="124.8" x14ac:dyDescent="0.3">
      <c r="A143" s="29" t="s">
        <v>150</v>
      </c>
      <c r="B143" s="29" t="s">
        <v>222</v>
      </c>
      <c r="C143" s="29" t="s">
        <v>153</v>
      </c>
      <c r="D143" s="29" t="s">
        <v>268</v>
      </c>
      <c r="E143" s="29" t="s">
        <v>155</v>
      </c>
      <c r="F143" s="29" t="s">
        <v>278</v>
      </c>
      <c r="G143" s="29" t="s">
        <v>59</v>
      </c>
      <c r="H143" s="29"/>
      <c r="I143" s="29" t="s">
        <v>99</v>
      </c>
      <c r="J143" s="30" t="s">
        <v>280</v>
      </c>
      <c r="K143" s="17">
        <v>4280966450</v>
      </c>
      <c r="L143" s="17">
        <v>0</v>
      </c>
      <c r="M143" s="17">
        <v>3860569588</v>
      </c>
      <c r="N143" s="17">
        <v>420396862</v>
      </c>
      <c r="O143" s="17">
        <v>3860569588</v>
      </c>
      <c r="P143" s="28">
        <v>0.90179860858288208</v>
      </c>
      <c r="Q143" s="17">
        <v>3795530096.25</v>
      </c>
      <c r="R143" s="28">
        <v>0.88660589625737429</v>
      </c>
      <c r="S143" s="17">
        <f t="shared" si="4"/>
        <v>65039491.75</v>
      </c>
      <c r="T143" s="17">
        <v>3245328849.25</v>
      </c>
      <c r="U143" s="28">
        <v>0.75808322423316354</v>
      </c>
    </row>
    <row r="144" spans="1:21" ht="124.8" x14ac:dyDescent="0.3">
      <c r="A144" s="29" t="s">
        <v>150</v>
      </c>
      <c r="B144" s="29" t="s">
        <v>222</v>
      </c>
      <c r="C144" s="29" t="s">
        <v>153</v>
      </c>
      <c r="D144" s="29" t="s">
        <v>268</v>
      </c>
      <c r="E144" s="29" t="s">
        <v>155</v>
      </c>
      <c r="F144" s="29" t="s">
        <v>281</v>
      </c>
      <c r="G144" s="29" t="s">
        <v>59</v>
      </c>
      <c r="H144" s="29" t="s">
        <v>183</v>
      </c>
      <c r="I144" s="29" t="s">
        <v>99</v>
      </c>
      <c r="J144" s="30" t="s">
        <v>282</v>
      </c>
      <c r="K144" s="17">
        <v>1515847710</v>
      </c>
      <c r="L144" s="17">
        <v>0</v>
      </c>
      <c r="M144" s="17">
        <v>1515847710</v>
      </c>
      <c r="N144" s="17">
        <v>0</v>
      </c>
      <c r="O144" s="17">
        <v>1515847710</v>
      </c>
      <c r="P144" s="28">
        <v>1</v>
      </c>
      <c r="Q144" s="17">
        <v>1440055324.5</v>
      </c>
      <c r="R144" s="28">
        <v>0.95</v>
      </c>
      <c r="S144" s="17">
        <f t="shared" si="4"/>
        <v>75792385.5</v>
      </c>
      <c r="T144" s="17">
        <v>1440055324.5</v>
      </c>
      <c r="U144" s="28">
        <v>0.95</v>
      </c>
    </row>
    <row r="145" spans="1:21" ht="124.8" x14ac:dyDescent="0.3">
      <c r="A145" s="29" t="s">
        <v>150</v>
      </c>
      <c r="B145" s="29" t="s">
        <v>222</v>
      </c>
      <c r="C145" s="29" t="s">
        <v>153</v>
      </c>
      <c r="D145" s="29" t="s">
        <v>268</v>
      </c>
      <c r="E145" s="29" t="s">
        <v>155</v>
      </c>
      <c r="F145" s="29" t="s">
        <v>283</v>
      </c>
      <c r="G145" s="29" t="s">
        <v>59</v>
      </c>
      <c r="H145" s="29" t="s">
        <v>183</v>
      </c>
      <c r="I145" s="29" t="s">
        <v>99</v>
      </c>
      <c r="J145" s="30" t="s">
        <v>284</v>
      </c>
      <c r="K145" s="17">
        <v>7428714630</v>
      </c>
      <c r="L145" s="17">
        <v>0</v>
      </c>
      <c r="M145" s="17">
        <v>7428714630</v>
      </c>
      <c r="N145" s="17">
        <v>0</v>
      </c>
      <c r="O145" s="17">
        <v>7428714630</v>
      </c>
      <c r="P145" s="28">
        <v>1</v>
      </c>
      <c r="Q145" s="17">
        <v>7057278898.5</v>
      </c>
      <c r="R145" s="28">
        <v>0.95</v>
      </c>
      <c r="S145" s="17">
        <f t="shared" si="4"/>
        <v>371435731.5</v>
      </c>
      <c r="T145" s="17">
        <v>7057278898.5</v>
      </c>
      <c r="U145" s="28">
        <v>0.95</v>
      </c>
    </row>
    <row r="146" spans="1:21" ht="109.2" x14ac:dyDescent="0.3">
      <c r="A146" s="29" t="s">
        <v>150</v>
      </c>
      <c r="B146" s="29" t="s">
        <v>222</v>
      </c>
      <c r="C146" s="29" t="s">
        <v>153</v>
      </c>
      <c r="D146" s="29" t="s">
        <v>268</v>
      </c>
      <c r="E146" s="29" t="s">
        <v>155</v>
      </c>
      <c r="F146" s="29" t="s">
        <v>270</v>
      </c>
      <c r="G146" s="29" t="s">
        <v>59</v>
      </c>
      <c r="H146" s="29" t="s">
        <v>183</v>
      </c>
      <c r="I146" s="29" t="s">
        <v>99</v>
      </c>
      <c r="J146" s="30" t="s">
        <v>285</v>
      </c>
      <c r="K146" s="17">
        <v>230000000</v>
      </c>
      <c r="L146" s="17">
        <v>0</v>
      </c>
      <c r="M146" s="17">
        <v>230000000</v>
      </c>
      <c r="N146" s="17">
        <v>0</v>
      </c>
      <c r="O146" s="17">
        <v>230000000</v>
      </c>
      <c r="P146" s="28">
        <v>1</v>
      </c>
      <c r="Q146" s="17">
        <v>161000000</v>
      </c>
      <c r="R146" s="28">
        <v>0.7</v>
      </c>
      <c r="S146" s="17">
        <f t="shared" si="4"/>
        <v>69000000</v>
      </c>
      <c r="T146" s="17">
        <v>161000000</v>
      </c>
      <c r="U146" s="28">
        <v>0.7</v>
      </c>
    </row>
    <row r="147" spans="1:21" ht="124.8" x14ac:dyDescent="0.3">
      <c r="A147" s="29" t="s">
        <v>150</v>
      </c>
      <c r="B147" s="29" t="s">
        <v>222</v>
      </c>
      <c r="C147" s="29" t="s">
        <v>153</v>
      </c>
      <c r="D147" s="29" t="s">
        <v>268</v>
      </c>
      <c r="E147" s="29" t="s">
        <v>155</v>
      </c>
      <c r="F147" s="29" t="s">
        <v>276</v>
      </c>
      <c r="G147" s="29" t="s">
        <v>59</v>
      </c>
      <c r="H147" s="29" t="s">
        <v>183</v>
      </c>
      <c r="I147" s="29" t="s">
        <v>99</v>
      </c>
      <c r="J147" s="30" t="s">
        <v>286</v>
      </c>
      <c r="K147" s="17">
        <v>4408800000</v>
      </c>
      <c r="L147" s="17">
        <v>0</v>
      </c>
      <c r="M147" s="17">
        <v>4408800000</v>
      </c>
      <c r="N147" s="17">
        <v>0</v>
      </c>
      <c r="O147" s="17">
        <v>4408800000</v>
      </c>
      <c r="P147" s="28">
        <v>1</v>
      </c>
      <c r="Q147" s="17">
        <v>4408800000</v>
      </c>
      <c r="R147" s="28">
        <v>1</v>
      </c>
      <c r="S147" s="17">
        <f t="shared" si="4"/>
        <v>0</v>
      </c>
      <c r="T147" s="17">
        <v>4188360000</v>
      </c>
      <c r="U147" s="28">
        <v>0.95</v>
      </c>
    </row>
    <row r="148" spans="1:21" ht="124.8" x14ac:dyDescent="0.3">
      <c r="A148" s="29" t="s">
        <v>150</v>
      </c>
      <c r="B148" s="29" t="s">
        <v>222</v>
      </c>
      <c r="C148" s="29" t="s">
        <v>153</v>
      </c>
      <c r="D148" s="29" t="s">
        <v>268</v>
      </c>
      <c r="E148" s="29" t="s">
        <v>155</v>
      </c>
      <c r="F148" s="29" t="s">
        <v>272</v>
      </c>
      <c r="G148" s="29" t="s">
        <v>59</v>
      </c>
      <c r="H148" s="29" t="s">
        <v>183</v>
      </c>
      <c r="I148" s="29" t="s">
        <v>99</v>
      </c>
      <c r="J148" s="30" t="s">
        <v>287</v>
      </c>
      <c r="K148" s="17">
        <v>4065230861</v>
      </c>
      <c r="L148" s="17">
        <v>0</v>
      </c>
      <c r="M148" s="17">
        <v>3760230861</v>
      </c>
      <c r="N148" s="17">
        <v>305000000</v>
      </c>
      <c r="O148" s="17">
        <v>3760230861</v>
      </c>
      <c r="P148" s="28">
        <v>0.92497351062493571</v>
      </c>
      <c r="Q148" s="17">
        <v>2180115430</v>
      </c>
      <c r="R148" s="28">
        <v>0.53628330211576636</v>
      </c>
      <c r="S148" s="17">
        <f t="shared" si="4"/>
        <v>1580115431</v>
      </c>
      <c r="T148" s="17">
        <v>1180115430</v>
      </c>
      <c r="U148" s="28">
        <v>0.29029481236145716</v>
      </c>
    </row>
    <row r="149" spans="1:21" ht="124.8" x14ac:dyDescent="0.3">
      <c r="A149" s="29" t="s">
        <v>150</v>
      </c>
      <c r="B149" s="29" t="s">
        <v>222</v>
      </c>
      <c r="C149" s="29" t="s">
        <v>153</v>
      </c>
      <c r="D149" s="29" t="s">
        <v>268</v>
      </c>
      <c r="E149" s="29" t="s">
        <v>155</v>
      </c>
      <c r="F149" s="29" t="s">
        <v>274</v>
      </c>
      <c r="G149" s="29" t="s">
        <v>59</v>
      </c>
      <c r="H149" s="29" t="s">
        <v>183</v>
      </c>
      <c r="I149" s="29" t="s">
        <v>99</v>
      </c>
      <c r="J149" s="30" t="s">
        <v>288</v>
      </c>
      <c r="K149" s="17">
        <v>150000000</v>
      </c>
      <c r="L149" s="17">
        <v>0</v>
      </c>
      <c r="M149" s="17">
        <v>150000000</v>
      </c>
      <c r="N149" s="17">
        <v>0</v>
      </c>
      <c r="O149" s="17">
        <v>150000000</v>
      </c>
      <c r="P149" s="28">
        <v>1</v>
      </c>
      <c r="Q149" s="17">
        <v>142500000.75</v>
      </c>
      <c r="R149" s="28">
        <v>0.95000000500000004</v>
      </c>
      <c r="S149" s="17">
        <f t="shared" si="4"/>
        <v>7499999.25</v>
      </c>
      <c r="T149" s="17">
        <v>142500000.75</v>
      </c>
      <c r="U149" s="28">
        <v>0.95000000500000004</v>
      </c>
    </row>
    <row r="150" spans="1:21" s="11" customFormat="1" ht="31.2" x14ac:dyDescent="0.3">
      <c r="A150" s="8" t="s">
        <v>150</v>
      </c>
      <c r="B150" s="8" t="s">
        <v>222</v>
      </c>
      <c r="C150" s="8" t="s">
        <v>153</v>
      </c>
      <c r="D150" s="8" t="s">
        <v>199</v>
      </c>
      <c r="E150" s="8"/>
      <c r="F150" s="8"/>
      <c r="G150" s="8"/>
      <c r="H150" s="8"/>
      <c r="I150" s="8" t="s">
        <v>99</v>
      </c>
      <c r="J150" s="9" t="s">
        <v>289</v>
      </c>
      <c r="K150" s="10">
        <v>11912478720</v>
      </c>
      <c r="L150" s="10">
        <v>0</v>
      </c>
      <c r="M150" s="10">
        <v>10829022551.4</v>
      </c>
      <c r="N150" s="10">
        <v>1083456168.5999999</v>
      </c>
      <c r="O150" s="10">
        <v>10829022551.4</v>
      </c>
      <c r="P150" s="28">
        <v>0.90904863764575095</v>
      </c>
      <c r="Q150" s="10">
        <v>7499785427.3999996</v>
      </c>
      <c r="R150" s="28">
        <v>0.62957387825663202</v>
      </c>
      <c r="S150" s="10">
        <f t="shared" si="4"/>
        <v>3329237124</v>
      </c>
      <c r="T150" s="10">
        <v>7499785427.3999996</v>
      </c>
      <c r="U150" s="28">
        <v>0.62957387825663202</v>
      </c>
    </row>
    <row r="151" spans="1:21" ht="93.6" x14ac:dyDescent="0.3">
      <c r="A151" s="29" t="s">
        <v>150</v>
      </c>
      <c r="B151" s="29" t="s">
        <v>222</v>
      </c>
      <c r="C151" s="29" t="s">
        <v>153</v>
      </c>
      <c r="D151" s="29" t="s">
        <v>199</v>
      </c>
      <c r="E151" s="29" t="s">
        <v>155</v>
      </c>
      <c r="F151" s="29" t="s">
        <v>236</v>
      </c>
      <c r="G151" s="29" t="s">
        <v>48</v>
      </c>
      <c r="H151" s="29"/>
      <c r="I151" s="29" t="s">
        <v>99</v>
      </c>
      <c r="J151" s="30" t="s">
        <v>290</v>
      </c>
      <c r="K151" s="17">
        <v>11912478720</v>
      </c>
      <c r="L151" s="17">
        <v>0</v>
      </c>
      <c r="M151" s="17">
        <v>10829022551.4</v>
      </c>
      <c r="N151" s="17">
        <v>1083456168.5999999</v>
      </c>
      <c r="O151" s="17">
        <v>10829022551.4</v>
      </c>
      <c r="P151" s="28">
        <v>0.90904863764575095</v>
      </c>
      <c r="Q151" s="17">
        <v>7499785427.3999996</v>
      </c>
      <c r="R151" s="28">
        <v>0.62957387825663202</v>
      </c>
      <c r="S151" s="17">
        <f t="shared" si="4"/>
        <v>3329237124</v>
      </c>
      <c r="T151" s="17">
        <v>7499785427.3999996</v>
      </c>
      <c r="U151" s="28">
        <v>0.62957387825663202</v>
      </c>
    </row>
    <row r="152" spans="1:21" s="11" customFormat="1" ht="15.6" x14ac:dyDescent="0.3">
      <c r="A152" s="8" t="s">
        <v>150</v>
      </c>
      <c r="B152" s="8" t="s">
        <v>291</v>
      </c>
      <c r="C152" s="8"/>
      <c r="D152" s="8"/>
      <c r="E152" s="8"/>
      <c r="F152" s="8"/>
      <c r="G152" s="8"/>
      <c r="H152" s="8"/>
      <c r="I152" s="8"/>
      <c r="J152" s="9"/>
      <c r="K152" s="10">
        <f>+K153+K155+K159+K163+K166</f>
        <v>79134661795</v>
      </c>
      <c r="L152" s="10">
        <f t="shared" ref="L152:T152" si="5">+L153+L155+L159+L163+L166</f>
        <v>0</v>
      </c>
      <c r="M152" s="10">
        <f t="shared" si="5"/>
        <v>69294611297.809998</v>
      </c>
      <c r="N152" s="10">
        <f t="shared" si="5"/>
        <v>9840050497.1900005</v>
      </c>
      <c r="O152" s="10">
        <f t="shared" si="5"/>
        <v>65481589314.169998</v>
      </c>
      <c r="P152" s="28">
        <f>+O152/K152</f>
        <v>0.82747038818212715</v>
      </c>
      <c r="Q152" s="10">
        <f t="shared" si="5"/>
        <v>47420184257.770004</v>
      </c>
      <c r="R152" s="28">
        <f>+Q152/K152</f>
        <v>0.59923405473840252</v>
      </c>
      <c r="S152" s="10">
        <f t="shared" si="4"/>
        <v>18061405056.399994</v>
      </c>
      <c r="T152" s="10">
        <f t="shared" si="5"/>
        <v>45799459981.900002</v>
      </c>
      <c r="U152" s="28">
        <f>+T152/K152</f>
        <v>0.57875346836692698</v>
      </c>
    </row>
    <row r="153" spans="1:21" s="11" customFormat="1" ht="31.2" x14ac:dyDescent="0.3">
      <c r="A153" s="8" t="s">
        <v>150</v>
      </c>
      <c r="B153" s="8" t="s">
        <v>291</v>
      </c>
      <c r="C153" s="8" t="s">
        <v>153</v>
      </c>
      <c r="D153" s="8" t="s">
        <v>292</v>
      </c>
      <c r="E153" s="8"/>
      <c r="F153" s="8"/>
      <c r="G153" s="8"/>
      <c r="H153" s="8"/>
      <c r="I153" s="8" t="s">
        <v>99</v>
      </c>
      <c r="J153" s="9" t="s">
        <v>293</v>
      </c>
      <c r="K153" s="10">
        <v>3022714213</v>
      </c>
      <c r="L153" s="10">
        <v>0</v>
      </c>
      <c r="M153" s="10">
        <v>2971397107</v>
      </c>
      <c r="N153" s="10">
        <v>51317106</v>
      </c>
      <c r="O153" s="10">
        <v>2452810724.9699998</v>
      </c>
      <c r="P153" s="28">
        <v>0.81145968561004667</v>
      </c>
      <c r="Q153" s="10">
        <v>2070840554.5999999</v>
      </c>
      <c r="R153" s="28">
        <v>0.68509306824104976</v>
      </c>
      <c r="S153" s="10">
        <f t="shared" si="4"/>
        <v>381970170.36999989</v>
      </c>
      <c r="T153" s="10">
        <v>1969495603.73</v>
      </c>
      <c r="U153" s="28">
        <v>0.65156527046442281</v>
      </c>
    </row>
    <row r="154" spans="1:21" ht="62.4" x14ac:dyDescent="0.3">
      <c r="A154" s="29" t="s">
        <v>150</v>
      </c>
      <c r="B154" s="29" t="s">
        <v>291</v>
      </c>
      <c r="C154" s="29" t="s">
        <v>153</v>
      </c>
      <c r="D154" s="29" t="s">
        <v>292</v>
      </c>
      <c r="E154" s="29" t="s">
        <v>155</v>
      </c>
      <c r="F154" s="29" t="s">
        <v>294</v>
      </c>
      <c r="G154" s="29" t="s">
        <v>48</v>
      </c>
      <c r="H154" s="29"/>
      <c r="I154" s="29" t="s">
        <v>99</v>
      </c>
      <c r="J154" s="30" t="s">
        <v>295</v>
      </c>
      <c r="K154" s="17">
        <v>3022714213</v>
      </c>
      <c r="L154" s="17">
        <v>0</v>
      </c>
      <c r="M154" s="17">
        <v>2971397107</v>
      </c>
      <c r="N154" s="17">
        <v>51317106</v>
      </c>
      <c r="O154" s="17">
        <v>2452810724.9699998</v>
      </c>
      <c r="P154" s="28">
        <v>0.81145968561004667</v>
      </c>
      <c r="Q154" s="17">
        <v>2070840554.5999999</v>
      </c>
      <c r="R154" s="28">
        <v>0.68509306824104976</v>
      </c>
      <c r="S154" s="17">
        <f t="shared" si="4"/>
        <v>381970170.36999989</v>
      </c>
      <c r="T154" s="17">
        <v>1969495603.73</v>
      </c>
      <c r="U154" s="28">
        <v>0.65156527046442281</v>
      </c>
    </row>
    <row r="155" spans="1:21" s="11" customFormat="1" ht="46.8" x14ac:dyDescent="0.3">
      <c r="A155" s="8" t="s">
        <v>150</v>
      </c>
      <c r="B155" s="8" t="s">
        <v>291</v>
      </c>
      <c r="C155" s="8" t="s">
        <v>153</v>
      </c>
      <c r="D155" s="8" t="s">
        <v>296</v>
      </c>
      <c r="E155" s="8"/>
      <c r="F155" s="8"/>
      <c r="G155" s="8"/>
      <c r="H155" s="8"/>
      <c r="I155" s="8" t="s">
        <v>99</v>
      </c>
      <c r="J155" s="9" t="s">
        <v>297</v>
      </c>
      <c r="K155" s="10">
        <v>10364493736</v>
      </c>
      <c r="L155" s="10">
        <v>0</v>
      </c>
      <c r="M155" s="10">
        <v>4139408076</v>
      </c>
      <c r="N155" s="10">
        <v>6225085660</v>
      </c>
      <c r="O155" s="10">
        <v>4124904097</v>
      </c>
      <c r="P155" s="28">
        <v>0.39798413719645281</v>
      </c>
      <c r="Q155" s="10">
        <v>3806847650</v>
      </c>
      <c r="R155" s="28">
        <v>0.36729701874171694</v>
      </c>
      <c r="S155" s="10">
        <f t="shared" si="4"/>
        <v>318056447</v>
      </c>
      <c r="T155" s="10">
        <v>3798847650</v>
      </c>
      <c r="U155" s="28">
        <v>0.36652515277278758</v>
      </c>
    </row>
    <row r="156" spans="1:21" ht="78" x14ac:dyDescent="0.3">
      <c r="A156" s="29" t="s">
        <v>150</v>
      </c>
      <c r="B156" s="29" t="s">
        <v>291</v>
      </c>
      <c r="C156" s="29" t="s">
        <v>153</v>
      </c>
      <c r="D156" s="29" t="s">
        <v>296</v>
      </c>
      <c r="E156" s="29" t="s">
        <v>155</v>
      </c>
      <c r="F156" s="29" t="s">
        <v>298</v>
      </c>
      <c r="G156" s="29" t="s">
        <v>48</v>
      </c>
      <c r="H156" s="29"/>
      <c r="I156" s="29" t="s">
        <v>99</v>
      </c>
      <c r="J156" s="30" t="s">
        <v>299</v>
      </c>
      <c r="K156" s="17">
        <v>1984641444</v>
      </c>
      <c r="L156" s="17">
        <v>0</v>
      </c>
      <c r="M156" s="17">
        <v>1283723407</v>
      </c>
      <c r="N156" s="17">
        <v>700918037</v>
      </c>
      <c r="O156" s="17">
        <v>1269219428</v>
      </c>
      <c r="P156" s="28">
        <v>0.63952077179337585</v>
      </c>
      <c r="Q156" s="17">
        <v>976129607</v>
      </c>
      <c r="R156" s="28">
        <v>0.49184179336325501</v>
      </c>
      <c r="S156" s="17">
        <f t="shared" si="4"/>
        <v>293089821</v>
      </c>
      <c r="T156" s="17">
        <v>968129607</v>
      </c>
      <c r="U156" s="28">
        <v>0.48781083854056612</v>
      </c>
    </row>
    <row r="157" spans="1:21" ht="62.4" x14ac:dyDescent="0.3">
      <c r="A157" s="29" t="s">
        <v>150</v>
      </c>
      <c r="B157" s="29" t="s">
        <v>291</v>
      </c>
      <c r="C157" s="29" t="s">
        <v>153</v>
      </c>
      <c r="D157" s="29" t="s">
        <v>296</v>
      </c>
      <c r="E157" s="29" t="s">
        <v>155</v>
      </c>
      <c r="F157" s="29" t="s">
        <v>300</v>
      </c>
      <c r="G157" s="29" t="s">
        <v>48</v>
      </c>
      <c r="H157" s="29"/>
      <c r="I157" s="29" t="s">
        <v>99</v>
      </c>
      <c r="J157" s="30" t="s">
        <v>301</v>
      </c>
      <c r="K157" s="17">
        <v>176666506</v>
      </c>
      <c r="L157" s="17">
        <v>0</v>
      </c>
      <c r="M157" s="17">
        <v>157466506</v>
      </c>
      <c r="N157" s="17">
        <v>19200000</v>
      </c>
      <c r="O157" s="17">
        <v>157466506</v>
      </c>
      <c r="P157" s="28">
        <v>0.89132065588029463</v>
      </c>
      <c r="Q157" s="17">
        <v>132499880</v>
      </c>
      <c r="R157" s="28">
        <v>0.7500000028301913</v>
      </c>
      <c r="S157" s="17">
        <f t="shared" si="4"/>
        <v>24966626</v>
      </c>
      <c r="T157" s="17">
        <v>132499880</v>
      </c>
      <c r="U157" s="28">
        <v>0.7500000028301913</v>
      </c>
    </row>
    <row r="158" spans="1:21" ht="62.4" x14ac:dyDescent="0.3">
      <c r="A158" s="29" t="s">
        <v>150</v>
      </c>
      <c r="B158" s="29" t="s">
        <v>291</v>
      </c>
      <c r="C158" s="29" t="s">
        <v>153</v>
      </c>
      <c r="D158" s="29" t="s">
        <v>296</v>
      </c>
      <c r="E158" s="29" t="s">
        <v>155</v>
      </c>
      <c r="F158" s="29" t="s">
        <v>298</v>
      </c>
      <c r="G158" s="29" t="s">
        <v>59</v>
      </c>
      <c r="H158" s="29" t="s">
        <v>183</v>
      </c>
      <c r="I158" s="29" t="s">
        <v>99</v>
      </c>
      <c r="J158" s="30" t="s">
        <v>302</v>
      </c>
      <c r="K158" s="17">
        <v>8203185786</v>
      </c>
      <c r="L158" s="17">
        <v>0</v>
      </c>
      <c r="M158" s="17">
        <v>2698218163</v>
      </c>
      <c r="N158" s="17">
        <v>5504967623</v>
      </c>
      <c r="O158" s="17">
        <v>2698218163</v>
      </c>
      <c r="P158" s="28">
        <v>0.32892320537283515</v>
      </c>
      <c r="Q158" s="17">
        <v>2698218163</v>
      </c>
      <c r="R158" s="28">
        <v>0.32892320537283515</v>
      </c>
      <c r="S158" s="17">
        <f t="shared" si="4"/>
        <v>0</v>
      </c>
      <c r="T158" s="17">
        <v>2698218163</v>
      </c>
      <c r="U158" s="28">
        <v>0.32892320537283515</v>
      </c>
    </row>
    <row r="159" spans="1:21" s="11" customFormat="1" ht="46.8" x14ac:dyDescent="0.3">
      <c r="A159" s="8" t="s">
        <v>150</v>
      </c>
      <c r="B159" s="8" t="s">
        <v>291</v>
      </c>
      <c r="C159" s="8" t="s">
        <v>153</v>
      </c>
      <c r="D159" s="8" t="s">
        <v>87</v>
      </c>
      <c r="E159" s="8"/>
      <c r="F159" s="8"/>
      <c r="G159" s="8"/>
      <c r="H159" s="8"/>
      <c r="I159" s="8" t="s">
        <v>99</v>
      </c>
      <c r="J159" s="9" t="s">
        <v>303</v>
      </c>
      <c r="K159" s="10">
        <v>21577815211</v>
      </c>
      <c r="L159" s="10">
        <v>0</v>
      </c>
      <c r="M159" s="10">
        <v>18904590905.009998</v>
      </c>
      <c r="N159" s="10">
        <v>2673224305.9899998</v>
      </c>
      <c r="O159" s="10">
        <v>18626899965.009998</v>
      </c>
      <c r="P159" s="28">
        <v>0.86324309402345445</v>
      </c>
      <c r="Q159" s="10">
        <v>13208447894.950001</v>
      </c>
      <c r="R159" s="28">
        <v>0.61213092084580278</v>
      </c>
      <c r="S159" s="10">
        <f t="shared" si="4"/>
        <v>5418452070.0599976</v>
      </c>
      <c r="T159" s="10">
        <v>13112993191.950001</v>
      </c>
      <c r="U159" s="28">
        <v>0.6077071781236324</v>
      </c>
    </row>
    <row r="160" spans="1:21" ht="78" x14ac:dyDescent="0.3">
      <c r="A160" s="29" t="s">
        <v>150</v>
      </c>
      <c r="B160" s="29" t="s">
        <v>291</v>
      </c>
      <c r="C160" s="29" t="s">
        <v>153</v>
      </c>
      <c r="D160" s="29" t="s">
        <v>87</v>
      </c>
      <c r="E160" s="29" t="s">
        <v>155</v>
      </c>
      <c r="F160" s="29" t="s">
        <v>300</v>
      </c>
      <c r="G160" s="29" t="s">
        <v>48</v>
      </c>
      <c r="H160" s="29"/>
      <c r="I160" s="29" t="s">
        <v>99</v>
      </c>
      <c r="J160" s="30" t="s">
        <v>304</v>
      </c>
      <c r="K160" s="17">
        <v>758762438</v>
      </c>
      <c r="L160" s="17">
        <v>0</v>
      </c>
      <c r="M160" s="17">
        <v>415823611</v>
      </c>
      <c r="N160" s="17">
        <v>342938827</v>
      </c>
      <c r="O160" s="17">
        <v>415823611</v>
      </c>
      <c r="P160" s="28">
        <v>0.54802872437393901</v>
      </c>
      <c r="Q160" s="17">
        <v>349523563</v>
      </c>
      <c r="R160" s="28">
        <v>0.46064953336554071</v>
      </c>
      <c r="S160" s="17">
        <f t="shared" si="4"/>
        <v>66300048</v>
      </c>
      <c r="T160" s="17">
        <v>337523563</v>
      </c>
      <c r="U160" s="28">
        <v>0.44483430662391327</v>
      </c>
    </row>
    <row r="161" spans="1:21" ht="93.6" x14ac:dyDescent="0.3">
      <c r="A161" s="29" t="s">
        <v>150</v>
      </c>
      <c r="B161" s="29" t="s">
        <v>291</v>
      </c>
      <c r="C161" s="29" t="s">
        <v>153</v>
      </c>
      <c r="D161" s="29" t="s">
        <v>87</v>
      </c>
      <c r="E161" s="29" t="s">
        <v>155</v>
      </c>
      <c r="F161" s="29" t="s">
        <v>305</v>
      </c>
      <c r="G161" s="29" t="s">
        <v>48</v>
      </c>
      <c r="H161" s="29"/>
      <c r="I161" s="29" t="s">
        <v>99</v>
      </c>
      <c r="J161" s="30" t="s">
        <v>306</v>
      </c>
      <c r="K161" s="17">
        <v>870831789</v>
      </c>
      <c r="L161" s="17">
        <v>0</v>
      </c>
      <c r="M161" s="17">
        <v>831986443</v>
      </c>
      <c r="N161" s="17">
        <v>38845346</v>
      </c>
      <c r="O161" s="17">
        <v>831986443</v>
      </c>
      <c r="P161" s="28">
        <v>0.95539282500859646</v>
      </c>
      <c r="Q161" s="17">
        <v>314451036</v>
      </c>
      <c r="R161" s="28">
        <v>0.36109273911680778</v>
      </c>
      <c r="S161" s="17">
        <f t="shared" si="4"/>
        <v>517535407</v>
      </c>
      <c r="T161" s="17">
        <v>314451036</v>
      </c>
      <c r="U161" s="28">
        <v>0.36109273911680778</v>
      </c>
    </row>
    <row r="162" spans="1:21" ht="93.6" x14ac:dyDescent="0.3">
      <c r="A162" s="29" t="s">
        <v>150</v>
      </c>
      <c r="B162" s="29" t="s">
        <v>291</v>
      </c>
      <c r="C162" s="29" t="s">
        <v>153</v>
      </c>
      <c r="D162" s="29" t="s">
        <v>87</v>
      </c>
      <c r="E162" s="29" t="s">
        <v>155</v>
      </c>
      <c r="F162" s="29" t="s">
        <v>307</v>
      </c>
      <c r="G162" s="29" t="s">
        <v>48</v>
      </c>
      <c r="H162" s="29"/>
      <c r="I162" s="29" t="s">
        <v>99</v>
      </c>
      <c r="J162" s="30" t="s">
        <v>308</v>
      </c>
      <c r="K162" s="17">
        <v>19948220984</v>
      </c>
      <c r="L162" s="17">
        <v>0</v>
      </c>
      <c r="M162" s="17">
        <v>17656780851.009998</v>
      </c>
      <c r="N162" s="17">
        <v>2291440132.9899998</v>
      </c>
      <c r="O162" s="17">
        <v>17379089911.009998</v>
      </c>
      <c r="P162" s="28">
        <v>0.87121001541688148</v>
      </c>
      <c r="Q162" s="17">
        <v>12544473295.950001</v>
      </c>
      <c r="R162" s="28">
        <v>0.62885173098952674</v>
      </c>
      <c r="S162" s="17">
        <f t="shared" si="4"/>
        <v>4834616615.0599976</v>
      </c>
      <c r="T162" s="17">
        <v>12461018592.950001</v>
      </c>
      <c r="U162" s="28">
        <v>0.624668164792474</v>
      </c>
    </row>
    <row r="163" spans="1:21" s="11" customFormat="1" ht="78" x14ac:dyDescent="0.3">
      <c r="A163" s="8" t="s">
        <v>150</v>
      </c>
      <c r="B163" s="8" t="s">
        <v>291</v>
      </c>
      <c r="C163" s="8" t="s">
        <v>153</v>
      </c>
      <c r="D163" s="8" t="s">
        <v>141</v>
      </c>
      <c r="E163" s="8"/>
      <c r="F163" s="8"/>
      <c r="G163" s="8"/>
      <c r="H163" s="8"/>
      <c r="I163" s="8" t="s">
        <v>99</v>
      </c>
      <c r="J163" s="9" t="s">
        <v>309</v>
      </c>
      <c r="K163" s="10">
        <v>40000000000</v>
      </c>
      <c r="L163" s="10">
        <v>0</v>
      </c>
      <c r="M163" s="10">
        <v>39109576574.800003</v>
      </c>
      <c r="N163" s="10">
        <v>890423425.20000005</v>
      </c>
      <c r="O163" s="10">
        <v>36107335892.190002</v>
      </c>
      <c r="P163" s="28">
        <v>0.90268339730475011</v>
      </c>
      <c r="Q163" s="10">
        <v>25206819183.220001</v>
      </c>
      <c r="R163" s="28">
        <v>0.63017047958049999</v>
      </c>
      <c r="S163" s="10">
        <f t="shared" si="4"/>
        <v>10900516708.970001</v>
      </c>
      <c r="T163" s="10">
        <v>23790894561.220001</v>
      </c>
      <c r="U163" s="28">
        <v>0.59477236403050004</v>
      </c>
    </row>
    <row r="164" spans="1:21" ht="109.2" x14ac:dyDescent="0.3">
      <c r="A164" s="29" t="s">
        <v>150</v>
      </c>
      <c r="B164" s="29" t="s">
        <v>291</v>
      </c>
      <c r="C164" s="29" t="s">
        <v>153</v>
      </c>
      <c r="D164" s="29" t="s">
        <v>141</v>
      </c>
      <c r="E164" s="29" t="s">
        <v>155</v>
      </c>
      <c r="F164" s="29" t="s">
        <v>310</v>
      </c>
      <c r="G164" s="29" t="s">
        <v>48</v>
      </c>
      <c r="H164" s="29"/>
      <c r="I164" s="29" t="s">
        <v>99</v>
      </c>
      <c r="J164" s="30" t="s">
        <v>311</v>
      </c>
      <c r="K164" s="17">
        <v>35756419962</v>
      </c>
      <c r="L164" s="17">
        <v>0</v>
      </c>
      <c r="M164" s="17">
        <v>35659786426.800003</v>
      </c>
      <c r="N164" s="17">
        <v>96633535.200000003</v>
      </c>
      <c r="O164" s="17">
        <v>32703851610.189999</v>
      </c>
      <c r="P164" s="28">
        <v>0.91462880358117205</v>
      </c>
      <c r="Q164" s="17">
        <v>23876952710.220001</v>
      </c>
      <c r="R164" s="28">
        <v>0.66776687195181017</v>
      </c>
      <c r="S164" s="17">
        <f t="shared" si="4"/>
        <v>8826898899.9699974</v>
      </c>
      <c r="T164" s="17">
        <v>22469854776.220001</v>
      </c>
      <c r="U164" s="28">
        <v>0.62841455604615215</v>
      </c>
    </row>
    <row r="165" spans="1:21" ht="93.6" x14ac:dyDescent="0.3">
      <c r="A165" s="29" t="s">
        <v>150</v>
      </c>
      <c r="B165" s="29" t="s">
        <v>291</v>
      </c>
      <c r="C165" s="29" t="s">
        <v>153</v>
      </c>
      <c r="D165" s="29" t="s">
        <v>141</v>
      </c>
      <c r="E165" s="29" t="s">
        <v>155</v>
      </c>
      <c r="F165" s="29" t="s">
        <v>312</v>
      </c>
      <c r="G165" s="29" t="s">
        <v>48</v>
      </c>
      <c r="H165" s="29"/>
      <c r="I165" s="29" t="s">
        <v>99</v>
      </c>
      <c r="J165" s="30" t="s">
        <v>313</v>
      </c>
      <c r="K165" s="17">
        <v>4243580038</v>
      </c>
      <c r="L165" s="17">
        <v>0</v>
      </c>
      <c r="M165" s="17">
        <v>3449790148</v>
      </c>
      <c r="N165" s="17">
        <v>793789890</v>
      </c>
      <c r="O165" s="17">
        <v>3403484282</v>
      </c>
      <c r="P165" s="28">
        <v>0.80203136302904821</v>
      </c>
      <c r="Q165" s="17">
        <v>1329866473</v>
      </c>
      <c r="R165" s="28">
        <v>0.31338314844811227</v>
      </c>
      <c r="S165" s="17">
        <f t="shared" si="4"/>
        <v>2073617809</v>
      </c>
      <c r="T165" s="17">
        <v>1321039785</v>
      </c>
      <c r="U165" s="28">
        <v>0.31130313866369452</v>
      </c>
    </row>
    <row r="166" spans="1:21" s="11" customFormat="1" ht="31.2" x14ac:dyDescent="0.3">
      <c r="A166" s="8" t="s">
        <v>150</v>
      </c>
      <c r="B166" s="8" t="s">
        <v>291</v>
      </c>
      <c r="C166" s="8" t="s">
        <v>153</v>
      </c>
      <c r="D166" s="8" t="s">
        <v>314</v>
      </c>
      <c r="E166" s="8" t="s">
        <v>183</v>
      </c>
      <c r="F166" s="8" t="s">
        <v>183</v>
      </c>
      <c r="G166" s="8" t="s">
        <v>183</v>
      </c>
      <c r="H166" s="8" t="s">
        <v>183</v>
      </c>
      <c r="I166" s="8" t="s">
        <v>99</v>
      </c>
      <c r="J166" s="9" t="s">
        <v>315</v>
      </c>
      <c r="K166" s="10">
        <v>4169638635</v>
      </c>
      <c r="L166" s="10">
        <v>0</v>
      </c>
      <c r="M166" s="10">
        <v>4169638635</v>
      </c>
      <c r="N166" s="10">
        <v>0</v>
      </c>
      <c r="O166" s="10">
        <v>4169638635</v>
      </c>
      <c r="P166" s="28">
        <v>1</v>
      </c>
      <c r="Q166" s="10">
        <v>3127228975</v>
      </c>
      <c r="R166" s="28">
        <v>0.7499999997002138</v>
      </c>
      <c r="S166" s="10">
        <f t="shared" si="4"/>
        <v>1042409660</v>
      </c>
      <c r="T166" s="10">
        <v>3127228975</v>
      </c>
      <c r="U166" s="28">
        <v>0.7499999997002138</v>
      </c>
    </row>
    <row r="167" spans="1:21" ht="62.4" x14ac:dyDescent="0.3">
      <c r="A167" s="29" t="s">
        <v>150</v>
      </c>
      <c r="B167" s="29" t="s">
        <v>291</v>
      </c>
      <c r="C167" s="29" t="s">
        <v>153</v>
      </c>
      <c r="D167" s="29" t="s">
        <v>314</v>
      </c>
      <c r="E167" s="29" t="s">
        <v>155</v>
      </c>
      <c r="F167" s="29" t="s">
        <v>316</v>
      </c>
      <c r="G167" s="29" t="s">
        <v>48</v>
      </c>
      <c r="H167" s="29" t="s">
        <v>183</v>
      </c>
      <c r="I167" s="29" t="s">
        <v>99</v>
      </c>
      <c r="J167" s="30" t="s">
        <v>317</v>
      </c>
      <c r="K167" s="17">
        <v>4169638635</v>
      </c>
      <c r="L167" s="17">
        <v>0</v>
      </c>
      <c r="M167" s="17">
        <v>4169638635</v>
      </c>
      <c r="N167" s="17">
        <v>0</v>
      </c>
      <c r="O167" s="17">
        <v>4169638635</v>
      </c>
      <c r="P167" s="28">
        <v>1</v>
      </c>
      <c r="Q167" s="17">
        <v>3127228975</v>
      </c>
      <c r="R167" s="28">
        <v>0.7499999997002138</v>
      </c>
      <c r="S167" s="17">
        <f t="shared" si="4"/>
        <v>1042409660</v>
      </c>
      <c r="T167" s="17">
        <v>3127228975</v>
      </c>
      <c r="U167" s="28">
        <v>0.7499999997002138</v>
      </c>
    </row>
  </sheetData>
  <autoFilter ref="A7:T167"/>
  <mergeCells count="5">
    <mergeCell ref="A1:U1"/>
    <mergeCell ref="A2:U2"/>
    <mergeCell ref="A3:U3"/>
    <mergeCell ref="A4:U4"/>
    <mergeCell ref="A5:U5"/>
  </mergeCells>
  <pageMargins left="0.78740157480314998" right="0.78740157480314998" top="0.78740157480314998" bottom="0.78740157480314998" header="0.78740157480314998" footer="0.78740157480314998"/>
  <pageSetup paperSize="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Ministerio</vt:lpstr>
      <vt:lpstr>FUTIC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Esteven Oliveros Avila</dc:creator>
  <cp:lastModifiedBy>Hector Hernan Salinas Soto</cp:lastModifiedBy>
  <dcterms:created xsi:type="dcterms:W3CDTF">2022-12-30T21:20:47Z</dcterms:created>
  <dcterms:modified xsi:type="dcterms:W3CDTF">2023-01-26T15:36:45Z</dcterms:modified>
</cp:coreProperties>
</file>